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0\0_winwin-Web\Tools zum Download\"/>
    </mc:Choice>
  </mc:AlternateContent>
  <bookViews>
    <workbookView xWindow="0" yWindow="0" windowWidth="23040" windowHeight="9096"/>
  </bookViews>
  <sheets>
    <sheet name="Besetzungsplan-Personalbedarf"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O24" i="1"/>
  <c r="O22" i="1"/>
  <c r="O25" i="1"/>
  <c r="O26" i="1"/>
  <c r="O27" i="1"/>
  <c r="O28" i="1"/>
  <c r="O29" i="1"/>
  <c r="O30" i="1"/>
  <c r="O31" i="1"/>
  <c r="O32" i="1"/>
  <c r="F24" i="1" l="1"/>
  <c r="AG16" i="1"/>
  <c r="AE16" i="1"/>
  <c r="AC16" i="1"/>
  <c r="AA16" i="1"/>
  <c r="Y16" i="1"/>
  <c r="W16" i="1"/>
  <c r="S21" i="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U21" i="1"/>
  <c r="W21" i="1" s="1"/>
  <c r="Y21" i="1" s="1"/>
  <c r="AA21" i="1" s="1"/>
  <c r="AC21" i="1" s="1"/>
  <c r="AE21" i="1" s="1"/>
  <c r="AG21" i="1" s="1"/>
  <c r="F29" i="1"/>
  <c r="F30" i="1"/>
  <c r="F31" i="1"/>
  <c r="F32" i="1"/>
  <c r="F26" i="1"/>
  <c r="F27" i="1"/>
  <c r="F28" i="1"/>
  <c r="F23" i="1"/>
  <c r="F25" i="1"/>
  <c r="F22" i="1"/>
  <c r="D48" i="1"/>
  <c r="D38" i="1"/>
  <c r="N33" i="1" l="1"/>
  <c r="H33" i="1"/>
  <c r="I33" i="1"/>
  <c r="L33" i="1"/>
  <c r="N19" i="1" s="1"/>
  <c r="K33" i="1"/>
  <c r="G33" i="1"/>
  <c r="J33" i="1"/>
  <c r="M33" i="1"/>
  <c r="U22" i="1"/>
  <c r="W22" i="1" l="1"/>
  <c r="O33" i="1"/>
  <c r="Y22" i="1" l="1"/>
  <c r="AA22" i="1" l="1"/>
  <c r="AC22" i="1" l="1"/>
  <c r="U16" i="1"/>
  <c r="AI16" i="1" l="1"/>
  <c r="AJ16" i="1"/>
  <c r="D41" i="1" s="1"/>
  <c r="AE22" i="1"/>
  <c r="AG22" i="1" l="1"/>
  <c r="U23" i="1" l="1"/>
  <c r="W23" i="1" l="1"/>
  <c r="Y23" i="1" l="1"/>
  <c r="AA23" i="1" l="1"/>
  <c r="AC23" i="1" l="1"/>
  <c r="AE23" i="1" l="1"/>
  <c r="AG23" i="1" l="1"/>
  <c r="U24" i="1" l="1"/>
  <c r="W24" i="1" l="1"/>
  <c r="Y24" i="1" l="1"/>
  <c r="AA24" i="1" l="1"/>
  <c r="AC24" i="1" l="1"/>
  <c r="AE24" i="1" l="1"/>
  <c r="AG24" i="1" l="1"/>
  <c r="U25" i="1" l="1"/>
  <c r="W25" i="1" l="1"/>
  <c r="Y25" i="1" l="1"/>
  <c r="AA25" i="1" l="1"/>
  <c r="AC25" i="1" l="1"/>
  <c r="AE25" i="1" l="1"/>
  <c r="AG25" i="1" l="1"/>
  <c r="U26" i="1" s="1"/>
  <c r="W26" i="1" l="1"/>
  <c r="Y26" i="1" s="1"/>
  <c r="AA26" i="1" s="1"/>
  <c r="AC26" i="1" l="1"/>
  <c r="AE26" i="1" s="1"/>
  <c r="AG26" i="1" s="1"/>
  <c r="U27" i="1" s="1"/>
  <c r="W27" i="1" l="1"/>
  <c r="Y27" i="1" s="1"/>
  <c r="AA27" i="1" s="1"/>
  <c r="AC27" i="1" s="1"/>
  <c r="AE27" i="1" s="1"/>
  <c r="AG27" i="1" s="1"/>
  <c r="U28" i="1" s="1"/>
  <c r="W28" i="1" s="1"/>
  <c r="Y28" i="1" s="1"/>
  <c r="AA28" i="1" s="1"/>
  <c r="AC28" i="1" s="1"/>
  <c r="AE28" i="1" s="1"/>
  <c r="AG28" i="1" s="1"/>
  <c r="U29" i="1" s="1"/>
  <c r="W29" i="1" s="1"/>
  <c r="Y29" i="1" s="1"/>
  <c r="AA29" i="1" s="1"/>
  <c r="AC29" i="1" s="1"/>
  <c r="AE29" i="1" s="1"/>
  <c r="AG29" i="1" s="1"/>
  <c r="U30" i="1" s="1"/>
  <c r="W30" i="1" s="1"/>
  <c r="Y30" i="1" s="1"/>
  <c r="AA30" i="1" s="1"/>
  <c r="AC30" i="1" s="1"/>
  <c r="AE30" i="1" s="1"/>
  <c r="AG30" i="1" s="1"/>
  <c r="U31" i="1" s="1"/>
  <c r="W31" i="1" s="1"/>
  <c r="Y31" i="1" s="1"/>
  <c r="AA31" i="1" s="1"/>
  <c r="AC31" i="1" s="1"/>
  <c r="AE31" i="1" s="1"/>
  <c r="AG31" i="1" s="1"/>
  <c r="U32" i="1" s="1"/>
  <c r="W32" i="1" s="1"/>
  <c r="Y32" i="1" s="1"/>
  <c r="AA32" i="1" s="1"/>
  <c r="AC32" i="1" s="1"/>
  <c r="AE32" i="1" s="1"/>
  <c r="AG32" i="1" s="1"/>
  <c r="U33" i="1" s="1"/>
  <c r="W33" i="1" s="1"/>
  <c r="Y33" i="1" s="1"/>
  <c r="AA33" i="1" s="1"/>
  <c r="AC33" i="1" s="1"/>
  <c r="AE33" i="1" s="1"/>
  <c r="AG33" i="1" s="1"/>
  <c r="U34" i="1" s="1"/>
  <c r="W34" i="1" s="1"/>
  <c r="Y34" i="1" s="1"/>
  <c r="AA34" i="1" s="1"/>
  <c r="AC34" i="1" s="1"/>
  <c r="AE34" i="1" s="1"/>
  <c r="AG34" i="1" s="1"/>
  <c r="U35" i="1" s="1"/>
  <c r="W35" i="1" s="1"/>
  <c r="Y35" i="1" s="1"/>
  <c r="AA35" i="1" s="1"/>
  <c r="AC35" i="1" s="1"/>
  <c r="AE35" i="1" s="1"/>
  <c r="AG35" i="1" s="1"/>
  <c r="U36" i="1" s="1"/>
  <c r="W36" i="1" s="1"/>
  <c r="Y36" i="1" s="1"/>
  <c r="AA36" i="1" s="1"/>
  <c r="AC36" i="1" s="1"/>
  <c r="AE36" i="1" s="1"/>
  <c r="AG36" i="1" s="1"/>
  <c r="U37" i="1" s="1"/>
  <c r="W37" i="1" s="1"/>
  <c r="Y37" i="1" s="1"/>
  <c r="AA37" i="1" s="1"/>
  <c r="AC37" i="1" s="1"/>
  <c r="AE37" i="1" s="1"/>
  <c r="AG37" i="1" s="1"/>
  <c r="U38" i="1" s="1"/>
  <c r="W38" i="1" s="1"/>
  <c r="Y38" i="1" s="1"/>
  <c r="AA38" i="1" s="1"/>
  <c r="AC38" i="1" s="1"/>
  <c r="AE38" i="1" s="1"/>
  <c r="AG38" i="1" s="1"/>
  <c r="U39" i="1" s="1"/>
  <c r="W39" i="1" s="1"/>
  <c r="Y39" i="1" s="1"/>
  <c r="AA39" i="1" s="1"/>
  <c r="AC39" i="1" s="1"/>
  <c r="AE39" i="1" s="1"/>
  <c r="AG39" i="1" s="1"/>
  <c r="U40" i="1" s="1"/>
  <c r="W40" i="1" s="1"/>
  <c r="Y40" i="1" s="1"/>
  <c r="AA40" i="1" s="1"/>
  <c r="AC40" i="1" s="1"/>
  <c r="AE40" i="1" s="1"/>
  <c r="AG40" i="1" s="1"/>
  <c r="U41" i="1" s="1"/>
  <c r="W41" i="1" s="1"/>
  <c r="Y41" i="1" s="1"/>
  <c r="AA41" i="1" s="1"/>
  <c r="AC41" i="1" s="1"/>
  <c r="AE41" i="1" s="1"/>
  <c r="AG41" i="1" s="1"/>
  <c r="U42" i="1" s="1"/>
  <c r="W42" i="1" s="1"/>
  <c r="Y42" i="1" s="1"/>
  <c r="AA42" i="1" s="1"/>
  <c r="AC42" i="1" s="1"/>
  <c r="AE42" i="1" s="1"/>
  <c r="AG42" i="1" s="1"/>
  <c r="U43" i="1" s="1"/>
  <c r="W43" i="1" s="1"/>
  <c r="Y43" i="1" s="1"/>
  <c r="AA43" i="1" s="1"/>
  <c r="AC43" i="1" s="1"/>
  <c r="AE43" i="1" s="1"/>
  <c r="AG43" i="1" s="1"/>
  <c r="U44" i="1" s="1"/>
  <c r="W44" i="1" s="1"/>
  <c r="Y44" i="1" s="1"/>
  <c r="AA44" i="1" s="1"/>
  <c r="AC44" i="1" s="1"/>
  <c r="AE44" i="1" s="1"/>
  <c r="AG44" i="1" s="1"/>
  <c r="U45" i="1" s="1"/>
  <c r="W45" i="1" s="1"/>
  <c r="Y45" i="1" s="1"/>
  <c r="AA45" i="1" s="1"/>
  <c r="AC45" i="1" s="1"/>
  <c r="AE45" i="1" s="1"/>
  <c r="AG45" i="1" s="1"/>
  <c r="U46" i="1" s="1"/>
  <c r="W46" i="1" s="1"/>
  <c r="Y46" i="1" s="1"/>
  <c r="AA46" i="1" s="1"/>
  <c r="AC46" i="1" s="1"/>
  <c r="AE46" i="1" s="1"/>
  <c r="AG46" i="1" s="1"/>
  <c r="U47" i="1" s="1"/>
  <c r="W47" i="1" s="1"/>
  <c r="Y47" i="1" s="1"/>
  <c r="AA47" i="1" s="1"/>
  <c r="AC47" i="1" s="1"/>
  <c r="AE47" i="1" s="1"/>
  <c r="AG47" i="1" s="1"/>
  <c r="U48" i="1" s="1"/>
  <c r="W48" i="1" s="1"/>
  <c r="Y48" i="1" s="1"/>
  <c r="AA48" i="1" s="1"/>
  <c r="AC48" i="1" s="1"/>
  <c r="AE48" i="1" s="1"/>
  <c r="AG48" i="1" s="1"/>
  <c r="U49" i="1" s="1"/>
  <c r="W49" i="1" s="1"/>
  <c r="Y49" i="1" s="1"/>
  <c r="AA49" i="1" s="1"/>
  <c r="AC49" i="1" s="1"/>
  <c r="AE49" i="1" s="1"/>
  <c r="AG49" i="1" s="1"/>
  <c r="U50" i="1" s="1"/>
  <c r="W50" i="1" s="1"/>
  <c r="Y50" i="1" s="1"/>
  <c r="AA50" i="1" s="1"/>
  <c r="AC50" i="1" s="1"/>
  <c r="AE50" i="1" s="1"/>
  <c r="AG50" i="1" s="1"/>
  <c r="U51" i="1" s="1"/>
  <c r="W51" i="1" s="1"/>
  <c r="Y51" i="1" s="1"/>
  <c r="AA51" i="1" s="1"/>
  <c r="AC51" i="1" s="1"/>
  <c r="AE51" i="1" s="1"/>
  <c r="AG51" i="1" s="1"/>
  <c r="U52" i="1" s="1"/>
  <c r="W52" i="1" s="1"/>
  <c r="Y52" i="1" s="1"/>
  <c r="AA52" i="1" s="1"/>
  <c r="AC52" i="1" s="1"/>
  <c r="AE52" i="1" s="1"/>
  <c r="AG52" i="1" s="1"/>
  <c r="U53" i="1" s="1"/>
  <c r="W53" i="1" s="1"/>
  <c r="Y53" i="1" s="1"/>
  <c r="AA53" i="1" s="1"/>
  <c r="AC53" i="1" s="1"/>
  <c r="AE53" i="1" s="1"/>
  <c r="AG53" i="1" s="1"/>
  <c r="U54" i="1" s="1"/>
  <c r="W54" i="1" s="1"/>
  <c r="Y54" i="1" s="1"/>
  <c r="AA54" i="1" s="1"/>
  <c r="AC54" i="1" s="1"/>
  <c r="AE54" i="1" s="1"/>
  <c r="AG54" i="1" s="1"/>
  <c r="U55" i="1" s="1"/>
  <c r="W55" i="1" s="1"/>
  <c r="Y55" i="1" s="1"/>
  <c r="AA55" i="1" s="1"/>
  <c r="AC55" i="1" s="1"/>
  <c r="AE55" i="1" s="1"/>
  <c r="AG55" i="1" s="1"/>
  <c r="U56" i="1" s="1"/>
  <c r="W56" i="1" s="1"/>
  <c r="Y56" i="1" s="1"/>
  <c r="AA56" i="1" s="1"/>
  <c r="AC56" i="1" s="1"/>
  <c r="AE56" i="1" s="1"/>
  <c r="AG56" i="1" s="1"/>
  <c r="U57" i="1" s="1"/>
  <c r="W57" i="1" s="1"/>
  <c r="Y57" i="1" s="1"/>
  <c r="AA57" i="1" s="1"/>
  <c r="AC57" i="1" s="1"/>
  <c r="AE57" i="1" s="1"/>
  <c r="AG57" i="1" s="1"/>
  <c r="U58" i="1" s="1"/>
  <c r="W58" i="1" s="1"/>
  <c r="Y58" i="1" s="1"/>
  <c r="AA58" i="1" s="1"/>
  <c r="AC58" i="1" s="1"/>
  <c r="AE58" i="1" s="1"/>
  <c r="AG58" i="1" s="1"/>
  <c r="U59" i="1" s="1"/>
  <c r="W59" i="1" s="1"/>
  <c r="Y59" i="1" s="1"/>
  <c r="AA59" i="1" s="1"/>
  <c r="AC59" i="1" s="1"/>
  <c r="AE59" i="1" s="1"/>
  <c r="AG59" i="1" s="1"/>
  <c r="U60" i="1" s="1"/>
  <c r="W60" i="1" s="1"/>
  <c r="Y60" i="1" s="1"/>
  <c r="AA60" i="1" s="1"/>
  <c r="AC60" i="1" s="1"/>
  <c r="AE60" i="1" s="1"/>
  <c r="AG60" i="1" s="1"/>
  <c r="U61" i="1" s="1"/>
  <c r="W61" i="1" s="1"/>
  <c r="Y61" i="1" s="1"/>
  <c r="AA61" i="1" s="1"/>
  <c r="AC61" i="1" s="1"/>
  <c r="AE61" i="1" s="1"/>
  <c r="AG61" i="1" s="1"/>
  <c r="U62" i="1" s="1"/>
  <c r="W62" i="1" s="1"/>
  <c r="Y62" i="1" s="1"/>
  <c r="AA62" i="1" s="1"/>
  <c r="AC62" i="1" s="1"/>
  <c r="AE62" i="1" s="1"/>
  <c r="AG62" i="1" s="1"/>
  <c r="U63" i="1" s="1"/>
  <c r="W63" i="1" s="1"/>
  <c r="Y63" i="1" s="1"/>
  <c r="AA63" i="1" s="1"/>
  <c r="AC63" i="1" s="1"/>
  <c r="AE63" i="1" s="1"/>
  <c r="AG63" i="1" s="1"/>
  <c r="U64" i="1" s="1"/>
  <c r="W64" i="1" s="1"/>
  <c r="Y64" i="1" s="1"/>
  <c r="AA64" i="1" s="1"/>
  <c r="AC64" i="1" s="1"/>
  <c r="AE64" i="1" s="1"/>
  <c r="AG64" i="1" s="1"/>
  <c r="U65" i="1" s="1"/>
  <c r="W65" i="1" s="1"/>
  <c r="Y65" i="1" s="1"/>
  <c r="AA65" i="1" s="1"/>
  <c r="AC65" i="1" s="1"/>
  <c r="AE65" i="1" s="1"/>
  <c r="AG65" i="1" s="1"/>
  <c r="U66" i="1" s="1"/>
  <c r="W66" i="1" s="1"/>
  <c r="Y66" i="1" s="1"/>
  <c r="AA66" i="1" s="1"/>
  <c r="AC66" i="1" s="1"/>
  <c r="AE66" i="1" s="1"/>
  <c r="AG66" i="1" s="1"/>
  <c r="U67" i="1" s="1"/>
  <c r="W67" i="1" s="1"/>
  <c r="Y67" i="1" s="1"/>
  <c r="AA67" i="1" s="1"/>
  <c r="AC67" i="1" s="1"/>
  <c r="AE67" i="1" s="1"/>
  <c r="AG67" i="1" s="1"/>
  <c r="U68" i="1" s="1"/>
  <c r="W68" i="1" s="1"/>
  <c r="Y68" i="1" s="1"/>
  <c r="AA68" i="1" s="1"/>
  <c r="AC68" i="1" s="1"/>
  <c r="AE68" i="1" s="1"/>
  <c r="AG68" i="1" s="1"/>
  <c r="U69" i="1" s="1"/>
  <c r="W69" i="1" s="1"/>
  <c r="Y69" i="1" s="1"/>
  <c r="AA69" i="1" s="1"/>
  <c r="AC69" i="1" s="1"/>
  <c r="AE69" i="1" s="1"/>
  <c r="AG69" i="1" s="1"/>
  <c r="U70" i="1" s="1"/>
  <c r="W70" i="1" s="1"/>
  <c r="Y70" i="1" s="1"/>
  <c r="AA70" i="1" s="1"/>
  <c r="AC70" i="1" s="1"/>
  <c r="AE70" i="1" s="1"/>
  <c r="AG70" i="1" s="1"/>
  <c r="U71" i="1" s="1"/>
  <c r="W71" i="1" s="1"/>
  <c r="Y71" i="1" s="1"/>
  <c r="AA71" i="1" s="1"/>
  <c r="AC71" i="1" s="1"/>
  <c r="AE71" i="1" s="1"/>
  <c r="AG71" i="1" s="1"/>
  <c r="U72" i="1" s="1"/>
  <c r="W72" i="1" s="1"/>
  <c r="Y72" i="1" l="1"/>
  <c r="W15" i="1"/>
  <c r="W17" i="1" s="1"/>
  <c r="H19" i="1" s="1"/>
  <c r="U15" i="1"/>
  <c r="U17" i="1" l="1"/>
  <c r="G19" i="1" s="1"/>
  <c r="AA72" i="1"/>
  <c r="Y15" i="1"/>
  <c r="Y17" i="1" s="1"/>
  <c r="I19" i="1" s="1"/>
  <c r="AC72" i="1" l="1"/>
  <c r="AA15" i="1"/>
  <c r="AE72" i="1" l="1"/>
  <c r="AC15" i="1"/>
  <c r="AC17" i="1" s="1"/>
  <c r="K19" i="1" s="1"/>
  <c r="AA17" i="1"/>
  <c r="J19" i="1" s="1"/>
  <c r="AI15" i="1" l="1"/>
  <c r="D39" i="1" s="1"/>
  <c r="AG72" i="1"/>
  <c r="AG15" i="1" s="1"/>
  <c r="M19" i="1" s="1"/>
  <c r="AE15" i="1"/>
  <c r="AJ15" i="1" s="1"/>
  <c r="AI17" i="1"/>
  <c r="D43" i="1" l="1"/>
  <c r="D40" i="1"/>
  <c r="D42" i="1" s="1"/>
  <c r="AE17" i="1"/>
  <c r="L19" i="1" s="1"/>
  <c r="P24" i="1" l="1"/>
  <c r="P23" i="1"/>
  <c r="P30" i="1"/>
  <c r="P25" i="1"/>
  <c r="P27" i="1"/>
  <c r="P29" i="1"/>
  <c r="P32" i="1"/>
  <c r="P31" i="1"/>
  <c r="P28" i="1"/>
  <c r="P26" i="1"/>
  <c r="P22" i="1"/>
  <c r="D50" i="1"/>
  <c r="D49" i="1" s="1"/>
  <c r="AJ17" i="1"/>
  <c r="F44" i="1"/>
  <c r="F47" i="1"/>
  <c r="F45" i="1"/>
  <c r="F48" i="1"/>
  <c r="F46" i="1"/>
  <c r="P33" i="1" l="1"/>
  <c r="P34" i="1" s="1"/>
</calcChain>
</file>

<file path=xl/comments1.xml><?xml version="1.0" encoding="utf-8"?>
<comments xmlns="http://schemas.openxmlformats.org/spreadsheetml/2006/main">
  <authors>
    <author>Gottfried Müller</author>
  </authors>
  <commentList>
    <comment ref="N21" authorId="0" shapeId="0">
      <text>
        <r>
          <rPr>
            <b/>
            <sz val="9"/>
            <color indexed="81"/>
            <rFont val="Segoe UI"/>
            <family val="2"/>
          </rPr>
          <t>Wochenfeiertage</t>
        </r>
      </text>
    </comment>
    <comment ref="D39" authorId="0" shapeId="0">
      <text>
        <r>
          <rPr>
            <b/>
            <sz val="9"/>
            <color indexed="81"/>
            <rFont val="Segoe UI"/>
            <family val="2"/>
          </rPr>
          <t>Dieser Wert kann entweder mit der nebenstehenden Tabelle ermittelt, oder direkt überschrieben werden</t>
        </r>
      </text>
    </comment>
    <comment ref="D41" authorId="0" shapeId="0">
      <text>
        <r>
          <rPr>
            <b/>
            <sz val="9"/>
            <color indexed="81"/>
            <rFont val="Segoe UI"/>
            <family val="2"/>
          </rPr>
          <t>Dieser Wert kann entweder mit der nebenstehenden Tabelle ermittelt, oder direkt überschrieben werden</t>
        </r>
      </text>
    </comment>
  </commentList>
</comments>
</file>

<file path=xl/sharedStrings.xml><?xml version="1.0" encoding="utf-8"?>
<sst xmlns="http://schemas.openxmlformats.org/spreadsheetml/2006/main" count="141" uniqueCount="95">
  <si>
    <t>Anzahl Tage/Jahr:</t>
  </si>
  <si>
    <t>Schichtzeiten</t>
  </si>
  <si>
    <t>angerechnete AZ pro Schicht</t>
  </si>
  <si>
    <t>Ende</t>
  </si>
  <si>
    <t>Pause</t>
  </si>
  <si>
    <t>AZ</t>
  </si>
  <si>
    <t>Mo</t>
  </si>
  <si>
    <t>Di</t>
  </si>
  <si>
    <t>Mi</t>
  </si>
  <si>
    <t>Do</t>
  </si>
  <si>
    <t>Fr</t>
  </si>
  <si>
    <t>Sa</t>
  </si>
  <si>
    <t>F</t>
  </si>
  <si>
    <t>S</t>
  </si>
  <si>
    <t>N</t>
  </si>
  <si>
    <t>T</t>
  </si>
  <si>
    <t>AZ pro Tag (ohne FT)</t>
  </si>
  <si>
    <t>Bemerkungen</t>
  </si>
  <si>
    <t>Wochenarbeitszeit</t>
  </si>
  <si>
    <t>Stunden</t>
  </si>
  <si>
    <t>Arbeitszeit pro Tag (mittel)</t>
  </si>
  <si>
    <t>Arbeitstage</t>
  </si>
  <si>
    <t>Brutto-Jahresarbeitszeit</t>
  </si>
  <si>
    <t>Wochen-Feiertage</t>
  </si>
  <si>
    <t>Tage</t>
  </si>
  <si>
    <t>Brutto-Jahresarbeitszeit ohne Feiertage</t>
  </si>
  <si>
    <t>"Formale Netto-JAZ"</t>
  </si>
  <si>
    <t>Soll-Arbeitstage</t>
  </si>
  <si>
    <t>% Fehlzeiten</t>
  </si>
  <si>
    <t>nach Abzug der Feiertage</t>
  </si>
  <si>
    <t>Urlaub</t>
  </si>
  <si>
    <t>Nachtdienst-frei</t>
  </si>
  <si>
    <t>Zusatzurlaubstage</t>
  </si>
  <si>
    <t>Krank</t>
  </si>
  <si>
    <t>Fortbildung / BR-Tätigkeit</t>
  </si>
  <si>
    <t>Ausfalltage gesamt</t>
  </si>
  <si>
    <t>ZfA</t>
  </si>
  <si>
    <t>Faktor</t>
  </si>
  <si>
    <t>Std/Jahr</t>
  </si>
  <si>
    <t>Anz Schichten *AZ / Wo</t>
  </si>
  <si>
    <t>Wochenbesetzungsplan</t>
  </si>
  <si>
    <t>Bezeichnung der Schicht</t>
  </si>
  <si>
    <t>Beginn</t>
  </si>
  <si>
    <t>Werte</t>
  </si>
  <si>
    <t>Maß</t>
  </si>
  <si>
    <t>Gelb: Eingabefelder</t>
  </si>
  <si>
    <t>Blau: Berechnungsfelder</t>
  </si>
  <si>
    <t>x</t>
  </si>
  <si>
    <t>So</t>
  </si>
  <si>
    <t>Anzahl</t>
  </si>
  <si>
    <t>davon FT</t>
  </si>
  <si>
    <t>KW</t>
  </si>
  <si>
    <t>FT=x</t>
  </si>
  <si>
    <t>Anzahl Werktage</t>
  </si>
  <si>
    <t>Jahr / 6Tage</t>
  </si>
  <si>
    <t>Jahr / 5Tage</t>
  </si>
  <si>
    <t>Ermittlung der Arbeitstage pro Jahr</t>
  </si>
  <si>
    <t>Müller &amp; Mooseder  Unternehmensberatung</t>
  </si>
  <si>
    <t>Schleißheimer Str. 87a</t>
  </si>
  <si>
    <t>85221 Dachau bei München</t>
  </si>
  <si>
    <t>Telefon:</t>
  </si>
  <si>
    <t>Büro:   +49 8131 / 310 68 72</t>
  </si>
  <si>
    <t>Mobil:  +49 152 / 56 56 56 10</t>
  </si>
  <si>
    <t>E-Mail:</t>
  </si>
  <si>
    <t>info@win-win-work.de</t>
  </si>
  <si>
    <t>Web:</t>
  </si>
  <si>
    <t>www.win-win-work.de</t>
  </si>
  <si>
    <t>Einfacher Wochenbesetzungsplan zur Ermittlung der benötigten "Vollzeit-Äquivalente"</t>
  </si>
  <si>
    <t>Disclaimer: Bitte beachten Sie, dass wir für die Richtigkeit der Berechnungen mit diesem Tool keine Gewähr übernehmen.</t>
  </si>
  <si>
    <t>Dieses Tool wird Ihnen zur nicht-kommerziellen (Firmen-internen) Verwendung zur Verfügung gestellt von:</t>
  </si>
  <si>
    <t xml:space="preserve">Personalbedarf in Vollzeit-Äquivalenten: </t>
  </si>
  <si>
    <t>Hinweise zur Personalbedarfsermittlung
Die Ermittlung des Personalbedarfs auf Basis eines Wochenbesetzungsplans ist nur ein kleiner Schritt bei der Personalbedarfsermittlung.
Folgende Fragen müssen in der Regel geklärt werden:
&gt; Was bestimmt den Arbeitsanfall?
&gt; Welche Netto-Besetzungsstärken sind zur Bewältigung des festgestellten Arbeitsanfalls erforderlich?
&gt; Welche Dienst- und Schichtzeiten sind erforderlich (überlappende Abdeckung des Besetzungsgebirges)?
&gt; Welche planbaren und nicht planbaren Schwankungen gibt es beim Arbeitsanfall im Zeitverlauf? Oft sind Szenarien mit mehreren Besetzungsplänen erforderlich, z.B. bei saisonalen Schwankungen.
Wir unterstützen Sie bei der Beantwortung dieser Fragen und der Durchführung der dazugehörigen Berechnungen.
Bei Beratungsprojekten erstellen wir maßgeschneiderte Tools, die es Ihnen ermöglichen, bei Änderungen des Arbeitsanfalls die Berechnungen jederzeit anzupassen.</t>
  </si>
  <si>
    <t>Feiertage in</t>
  </si>
  <si>
    <t>Bayern</t>
  </si>
  <si>
    <t>Heilige Drei Könige</t>
  </si>
  <si>
    <t>Karfreitag</t>
  </si>
  <si>
    <t>Ostermontag</t>
  </si>
  <si>
    <t>Tag der Arbeit</t>
  </si>
  <si>
    <t>Christi Himmelfahrt</t>
  </si>
  <si>
    <t>Pfingstmontag</t>
  </si>
  <si>
    <t>Fronleichnam</t>
  </si>
  <si>
    <t>Mariä Himmelfahrt</t>
  </si>
  <si>
    <t>Tag der Deutschen Einheit</t>
  </si>
  <si>
    <t>Reformationstag, Allerheiligen</t>
  </si>
  <si>
    <t>1. u. 2. Weihnachtsfeiertag</t>
  </si>
  <si>
    <t>Netto Jahresarbeitszeit (Netto-JAZ)</t>
  </si>
  <si>
    <r>
      <rPr>
        <b/>
        <sz val="12"/>
        <color theme="1"/>
        <rFont val="Calibri"/>
        <family val="2"/>
        <scheme val="minor"/>
      </rPr>
      <t xml:space="preserve">Verfügbare </t>
    </r>
    <r>
      <rPr>
        <sz val="12"/>
        <color theme="1"/>
        <rFont val="Calibri"/>
        <family val="2"/>
        <scheme val="minor"/>
      </rPr>
      <t>Netto Jahresarbeitszeit</t>
    </r>
  </si>
  <si>
    <t>Berechnung Netto-JAZ</t>
  </si>
  <si>
    <r>
      <t>Wochenbesetzungsplan</t>
    </r>
    <r>
      <rPr>
        <sz val="12"/>
        <rFont val="Calibri"/>
        <family val="2"/>
        <scheme val="minor"/>
      </rPr>
      <t xml:space="preserve"> 
= Anzahl Mitarbeiter anwesend (SOLL) je Schicht</t>
    </r>
  </si>
  <si>
    <r>
      <t xml:space="preserve">Zellwert wird aus der Kalender-Tabelle übernommen. </t>
    </r>
    <r>
      <rPr>
        <i/>
        <sz val="12"/>
        <color theme="1"/>
        <rFont val="Calibri"/>
        <family val="2"/>
        <scheme val="minor"/>
      </rPr>
      <t xml:space="preserve">Kann </t>
    </r>
    <r>
      <rPr>
        <sz val="12"/>
        <color theme="1"/>
        <rFont val="Calibri"/>
        <family val="2"/>
        <scheme val="minor"/>
      </rPr>
      <t>direkt überschrieben werden.</t>
    </r>
  </si>
  <si>
    <t>Tage Montag bis Freitag</t>
  </si>
  <si>
    <t>www.personal-im-krankenhaus.de</t>
  </si>
  <si>
    <t xml:space="preserve">Arbeit. Zeit. Leben. </t>
  </si>
  <si>
    <t>Wo-Feiertg</t>
  </si>
  <si>
    <t>Fehlzeiten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</si>
</sst>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d/m;@"/>
  </numFmts>
  <fonts count="23"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4"/>
      <name val="Calibri"/>
      <family val="2"/>
      <scheme val="minor"/>
    </font>
    <font>
      <sz val="11"/>
      <color theme="0" tint="-0.499984740745262"/>
      <name val="Calibri"/>
      <family val="2"/>
      <scheme val="minor"/>
    </font>
    <font>
      <b/>
      <sz val="12"/>
      <color theme="1"/>
      <name val="Calibri"/>
      <family val="2"/>
      <scheme val="minor"/>
    </font>
    <font>
      <sz val="11"/>
      <color theme="0" tint="-4.9989318521683403E-2"/>
      <name val="Calibri"/>
      <family val="2"/>
      <scheme val="minor"/>
    </font>
    <font>
      <sz val="12"/>
      <color theme="1"/>
      <name val="Calibri"/>
      <family val="2"/>
      <scheme val="minor"/>
    </font>
    <font>
      <u/>
      <sz val="11"/>
      <color theme="10"/>
      <name val="Calibri"/>
      <family val="2"/>
      <scheme val="minor"/>
    </font>
    <font>
      <sz val="12"/>
      <name val="Calibri"/>
      <family val="2"/>
      <scheme val="minor"/>
    </font>
    <font>
      <b/>
      <sz val="16"/>
      <color theme="1"/>
      <name val="Calibri"/>
      <family val="2"/>
      <scheme val="minor"/>
    </font>
    <font>
      <b/>
      <sz val="12"/>
      <color rgb="FF333333"/>
      <name val="Calibri"/>
      <family val="2"/>
      <scheme val="minor"/>
    </font>
    <font>
      <sz val="12"/>
      <color rgb="FF333333"/>
      <name val="Calibri"/>
      <family val="2"/>
      <scheme val="minor"/>
    </font>
    <font>
      <u/>
      <sz val="12"/>
      <color theme="10"/>
      <name val="Calibri"/>
      <family val="2"/>
      <scheme val="minor"/>
    </font>
    <font>
      <b/>
      <sz val="9"/>
      <color indexed="81"/>
      <name val="Segoe UI"/>
      <family val="2"/>
    </font>
    <font>
      <i/>
      <sz val="12"/>
      <name val="Calibri"/>
      <family val="2"/>
      <scheme val="minor"/>
    </font>
    <font>
      <i/>
      <sz val="12"/>
      <color theme="1"/>
      <name val="Calibri"/>
      <family val="2"/>
      <scheme val="minor"/>
    </font>
    <font>
      <sz val="12"/>
      <color rgb="FFFE041D"/>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EBC8"/>
        <bgColor indexed="64"/>
      </patternFill>
    </fill>
    <fill>
      <patternFill patternType="solid">
        <fgColor rgb="FFCCECFF"/>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rgb="FFEAD5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1" fillId="0" borderId="0"/>
    <xf numFmtId="0" fontId="13" fillId="0" borderId="0" applyNumberFormat="0" applyFill="0" applyBorder="0" applyAlignment="0" applyProtection="0"/>
  </cellStyleXfs>
  <cellXfs count="123">
    <xf numFmtId="0" fontId="0" fillId="0" borderId="0" xfId="0"/>
    <xf numFmtId="0" fontId="0" fillId="0" borderId="0" xfId="0" applyAlignment="1">
      <alignment wrapText="1"/>
    </xf>
    <xf numFmtId="0" fontId="0" fillId="0" borderId="0" xfId="0" applyAlignment="1"/>
    <xf numFmtId="0" fontId="4" fillId="0" borderId="0" xfId="0" applyFont="1" applyBorder="1" applyAlignment="1">
      <alignment horizontal="left" vertical="center" wrapText="1"/>
    </xf>
    <xf numFmtId="1" fontId="3" fillId="0" borderId="0" xfId="0" applyNumberFormat="1"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5" borderId="6" xfId="0" applyFill="1" applyBorder="1" applyAlignment="1">
      <alignment horizontal="center" vertical="center"/>
    </xf>
    <xf numFmtId="0" fontId="3" fillId="4" borderId="1" xfId="2" applyFont="1" applyFill="1" applyBorder="1" applyAlignment="1" applyProtection="1">
      <alignment horizontal="left" vertical="center" wrapText="1"/>
      <protection locked="0"/>
    </xf>
    <xf numFmtId="2" fontId="3" fillId="5" borderId="1" xfId="2" applyNumberFormat="1"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1" fontId="0" fillId="5" borderId="4" xfId="0" applyNumberFormat="1" applyFill="1" applyBorder="1" applyAlignment="1">
      <alignment horizontal="center" vertical="center"/>
    </xf>
    <xf numFmtId="1" fontId="0" fillId="5" borderId="1" xfId="0" applyNumberFormat="1" applyFill="1" applyBorder="1" applyAlignment="1">
      <alignment horizontal="center" vertical="center"/>
    </xf>
    <xf numFmtId="0" fontId="0" fillId="6" borderId="1" xfId="0" applyFill="1" applyBorder="1" applyAlignment="1" applyProtection="1">
      <alignment horizontal="center" vertical="center"/>
      <protection locked="0"/>
    </xf>
    <xf numFmtId="0" fontId="7" fillId="3" borderId="1" xfId="2" applyFont="1" applyFill="1" applyBorder="1" applyAlignment="1" applyProtection="1">
      <alignment horizontal="center" vertical="center"/>
    </xf>
    <xf numFmtId="0" fontId="7" fillId="3" borderId="1" xfId="2" applyFont="1" applyFill="1" applyBorder="1" applyAlignment="1" applyProtection="1">
      <alignment horizontal="center" vertical="center" wrapText="1"/>
    </xf>
    <xf numFmtId="20" fontId="7" fillId="4" borderId="1" xfId="2" applyNumberFormat="1" applyFont="1" applyFill="1" applyBorder="1" applyAlignment="1" applyProtection="1">
      <alignment horizontal="center" vertical="center"/>
      <protection locked="0"/>
    </xf>
    <xf numFmtId="2" fontId="7" fillId="4" borderId="1" xfId="2" applyNumberFormat="1" applyFont="1" applyFill="1" applyBorder="1" applyAlignment="1" applyProtection="1">
      <alignment horizontal="center" vertical="center"/>
      <protection locked="0"/>
    </xf>
    <xf numFmtId="1" fontId="7" fillId="4" borderId="1" xfId="2" applyNumberFormat="1" applyFont="1" applyFill="1" applyBorder="1" applyAlignment="1" applyProtection="1">
      <alignment horizontal="center" vertical="center" wrapText="1"/>
      <protection locked="0"/>
    </xf>
    <xf numFmtId="1" fontId="14" fillId="5" borderId="1" xfId="2" applyNumberFormat="1" applyFont="1" applyFill="1" applyBorder="1" applyAlignment="1" applyProtection="1">
      <alignment horizontal="center" vertical="center" wrapText="1"/>
    </xf>
    <xf numFmtId="1" fontId="10"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0" fontId="12" fillId="4" borderId="2" xfId="0" applyFont="1" applyFill="1" applyBorder="1" applyAlignment="1" applyProtection="1">
      <alignment horizontal="center" vertical="center"/>
      <protection locked="0"/>
    </xf>
    <xf numFmtId="0" fontId="12" fillId="0" borderId="3" xfId="0" applyFont="1" applyBorder="1" applyAlignment="1">
      <alignment horizontal="left" vertical="center"/>
    </xf>
    <xf numFmtId="0" fontId="12" fillId="5" borderId="6" xfId="0" applyFont="1" applyFill="1" applyBorder="1" applyAlignment="1">
      <alignment horizontal="center" vertical="center"/>
    </xf>
    <xf numFmtId="0" fontId="12" fillId="0" borderId="1" xfId="0" applyFont="1" applyBorder="1" applyAlignment="1">
      <alignment horizontal="left" vertical="center"/>
    </xf>
    <xf numFmtId="1" fontId="14" fillId="5" borderId="6" xfId="0" applyNumberFormat="1" applyFont="1" applyFill="1" applyBorder="1" applyAlignment="1">
      <alignment horizontal="center" vertical="center"/>
    </xf>
    <xf numFmtId="0" fontId="14" fillId="0" borderId="1" xfId="0" applyFont="1" applyBorder="1" applyAlignment="1">
      <alignment horizontal="left" vertical="center"/>
    </xf>
    <xf numFmtId="0" fontId="12" fillId="0" borderId="1" xfId="0" applyFont="1" applyBorder="1" applyAlignment="1">
      <alignment horizontal="left" vertical="center" wrapText="1"/>
    </xf>
    <xf numFmtId="0" fontId="12" fillId="4" borderId="6" xfId="0" applyFont="1" applyFill="1" applyBorder="1" applyAlignment="1" applyProtection="1">
      <alignment horizontal="center" vertical="center"/>
      <protection locked="0"/>
    </xf>
    <xf numFmtId="164" fontId="12" fillId="5" borderId="1" xfId="1" applyNumberFormat="1" applyFont="1" applyFill="1" applyBorder="1" applyAlignment="1">
      <alignment horizontal="center" vertical="center"/>
    </xf>
    <xf numFmtId="164" fontId="10" fillId="5" borderId="1" xfId="1" applyNumberFormat="1" applyFont="1" applyFill="1" applyBorder="1" applyAlignment="1">
      <alignment horizontal="center" vertical="center"/>
    </xf>
    <xf numFmtId="2" fontId="14" fillId="5" borderId="6" xfId="0" applyNumberFormat="1" applyFont="1" applyFill="1" applyBorder="1" applyAlignment="1">
      <alignment horizontal="center" vertical="center"/>
    </xf>
    <xf numFmtId="9" fontId="14" fillId="0" borderId="1" xfId="1" applyFont="1" applyBorder="1" applyAlignment="1">
      <alignment horizontal="center" vertical="center"/>
    </xf>
    <xf numFmtId="0" fontId="0" fillId="3" borderId="0" xfId="0" applyFill="1"/>
    <xf numFmtId="0" fontId="0" fillId="3" borderId="0" xfId="0" applyFill="1" applyAlignment="1">
      <alignment wrapText="1"/>
    </xf>
    <xf numFmtId="0" fontId="12" fillId="3" borderId="0" xfId="0" applyFont="1" applyFill="1"/>
    <xf numFmtId="0" fontId="15" fillId="3" borderId="0" xfId="0" applyFont="1" applyFill="1"/>
    <xf numFmtId="0" fontId="0" fillId="3" borderId="0" xfId="0" applyFill="1" applyAlignment="1"/>
    <xf numFmtId="0" fontId="4" fillId="3" borderId="0" xfId="0" applyFont="1" applyFill="1" applyBorder="1" applyAlignment="1">
      <alignment horizontal="left" vertical="center" wrapText="1"/>
    </xf>
    <xf numFmtId="1" fontId="3" fillId="3" borderId="0" xfId="0" applyNumberFormat="1"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xf>
    <xf numFmtId="0" fontId="8" fillId="3" borderId="7" xfId="0" applyFont="1" applyFill="1" applyBorder="1" applyAlignment="1">
      <alignment vertical="center" wrapText="1"/>
    </xf>
    <xf numFmtId="46" fontId="11" fillId="3" borderId="8" xfId="0" applyNumberFormat="1" applyFont="1" applyFill="1" applyBorder="1"/>
    <xf numFmtId="0" fontId="9" fillId="3" borderId="8" xfId="0" applyFont="1" applyFill="1" applyBorder="1"/>
    <xf numFmtId="20" fontId="11" fillId="3" borderId="8" xfId="0" applyNumberFormat="1" applyFont="1" applyFill="1" applyBorder="1"/>
    <xf numFmtId="0" fontId="12" fillId="0" borderId="8" xfId="0" applyFont="1" applyBorder="1" applyAlignment="1">
      <alignment horizontal="right" vertical="center" wrapText="1"/>
    </xf>
    <xf numFmtId="1" fontId="12" fillId="2" borderId="8" xfId="0" applyNumberFormat="1" applyFont="1" applyFill="1" applyBorder="1" applyAlignment="1">
      <alignment horizontal="center" vertical="center"/>
    </xf>
    <xf numFmtId="0" fontId="0" fillId="0" borderId="9" xfId="0" applyBorder="1"/>
    <xf numFmtId="0" fontId="0" fillId="0" borderId="10" xfId="0" applyBorder="1"/>
    <xf numFmtId="0" fontId="7" fillId="4" borderId="14" xfId="2" applyFont="1" applyFill="1" applyBorder="1" applyAlignment="1" applyProtection="1">
      <alignment horizontal="center" vertical="center" wrapText="1"/>
      <protection locked="0"/>
    </xf>
    <xf numFmtId="0" fontId="12" fillId="0" borderId="12" xfId="0" applyFont="1" applyBorder="1" applyAlignment="1">
      <alignment horizontal="center" vertical="center"/>
    </xf>
    <xf numFmtId="1" fontId="7" fillId="5" borderId="12" xfId="2" applyNumberFormat="1" applyFont="1" applyFill="1" applyBorder="1" applyAlignment="1" applyProtection="1">
      <alignment horizontal="center" vertical="center" wrapText="1"/>
    </xf>
    <xf numFmtId="2" fontId="6" fillId="7" borderId="20" xfId="0" applyNumberFormat="1" applyFont="1" applyFill="1" applyBorder="1" applyAlignment="1">
      <alignment horizontal="center" vertical="center"/>
    </xf>
    <xf numFmtId="0" fontId="10" fillId="0" borderId="8" xfId="0" applyFont="1" applyBorder="1" applyAlignment="1">
      <alignment horizontal="center" vertical="center"/>
    </xf>
    <xf numFmtId="1" fontId="8" fillId="5" borderId="18" xfId="0" applyNumberFormat="1" applyFont="1" applyFill="1" applyBorder="1" applyAlignment="1">
      <alignment horizontal="center" vertical="center"/>
    </xf>
    <xf numFmtId="0" fontId="14" fillId="3" borderId="16" xfId="2" applyFont="1" applyFill="1" applyBorder="1" applyAlignment="1" applyProtection="1">
      <alignment horizontal="right" vertical="center" wrapText="1"/>
    </xf>
    <xf numFmtId="0" fontId="14" fillId="3" borderId="17" xfId="2" applyFont="1" applyFill="1" applyBorder="1" applyAlignment="1" applyProtection="1">
      <alignment horizontal="right" vertical="center" wrapText="1"/>
    </xf>
    <xf numFmtId="0" fontId="6" fillId="3" borderId="19" xfId="0" applyFont="1" applyFill="1" applyBorder="1" applyAlignment="1">
      <alignment horizontal="right" vertical="center"/>
    </xf>
    <xf numFmtId="0" fontId="10" fillId="8" borderId="0" xfId="0" applyFont="1" applyFill="1" applyAlignment="1"/>
    <xf numFmtId="0" fontId="12" fillId="8" borderId="0" xfId="0" applyFont="1" applyFill="1"/>
    <xf numFmtId="0" fontId="12" fillId="8" borderId="0" xfId="0" applyFont="1" applyFill="1" applyAlignment="1">
      <alignment wrapText="1"/>
    </xf>
    <xf numFmtId="0" fontId="16" fillId="8" borderId="0" xfId="0" applyFont="1" applyFill="1" applyAlignment="1"/>
    <xf numFmtId="0" fontId="12" fillId="8" borderId="0" xfId="0" applyFont="1" applyFill="1" applyAlignment="1"/>
    <xf numFmtId="0" fontId="17" fillId="8" borderId="0" xfId="0" applyFont="1" applyFill="1" applyAlignment="1"/>
    <xf numFmtId="0" fontId="18" fillId="8" borderId="0" xfId="4" applyFont="1" applyFill="1" applyAlignment="1"/>
    <xf numFmtId="0" fontId="6" fillId="0" borderId="0" xfId="0" applyFont="1" applyAlignment="1">
      <alignment vertical="center"/>
    </xf>
    <xf numFmtId="0" fontId="5" fillId="0" borderId="0" xfId="0" applyFont="1" applyAlignment="1">
      <alignment vertical="center"/>
    </xf>
    <xf numFmtId="0" fontId="0" fillId="0" borderId="0" xfId="0" applyAlignment="1">
      <alignment horizontal="righ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14" fontId="0" fillId="6" borderId="4" xfId="0" applyNumberFormat="1" applyFill="1" applyBorder="1" applyAlignment="1" applyProtection="1">
      <alignment horizontal="center" vertical="center"/>
      <protection locked="0"/>
    </xf>
    <xf numFmtId="14" fontId="0" fillId="6" borderId="6" xfId="0" applyNumberFormat="1" applyFill="1" applyBorder="1" applyAlignment="1" applyProtection="1">
      <alignment horizontal="center" vertical="center"/>
      <protection locked="0"/>
    </xf>
    <xf numFmtId="1" fontId="14" fillId="5" borderId="6" xfId="0" applyNumberFormat="1" applyFont="1" applyFill="1" applyBorder="1" applyAlignment="1" applyProtection="1">
      <alignment horizontal="center" vertical="center"/>
      <protection locked="0"/>
    </xf>
    <xf numFmtId="2" fontId="7" fillId="5" borderId="1" xfId="2" applyNumberFormat="1" applyFont="1" applyFill="1" applyBorder="1" applyAlignment="1" applyProtection="1">
      <alignment horizontal="center" vertical="center" wrapText="1"/>
    </xf>
    <xf numFmtId="1" fontId="12" fillId="5" borderId="6" xfId="0" applyNumberFormat="1" applyFont="1" applyFill="1" applyBorder="1" applyAlignment="1" applyProtection="1">
      <alignment horizontal="center" vertical="center"/>
      <protection locked="0"/>
    </xf>
    <xf numFmtId="0" fontId="14" fillId="3" borderId="0" xfId="0" applyFont="1" applyFill="1" applyBorder="1" applyAlignment="1">
      <alignment horizontal="left" vertical="center"/>
    </xf>
    <xf numFmtId="0" fontId="12" fillId="0" borderId="4" xfId="0" applyFont="1" applyBorder="1" applyAlignment="1">
      <alignment vertical="center"/>
    </xf>
    <xf numFmtId="0" fontId="12" fillId="6" borderId="6" xfId="0" applyFont="1" applyFill="1" applyBorder="1" applyAlignment="1" applyProtection="1">
      <alignment vertical="center"/>
      <protection locked="0"/>
    </xf>
    <xf numFmtId="0" fontId="14" fillId="0" borderId="19" xfId="0" applyFont="1" applyBorder="1" applyAlignment="1">
      <alignment horizontal="left" vertical="center"/>
    </xf>
    <xf numFmtId="0" fontId="14" fillId="0" borderId="19" xfId="0" applyFont="1" applyBorder="1" applyAlignment="1">
      <alignment horizontal="center" vertical="center"/>
    </xf>
    <xf numFmtId="0" fontId="13" fillId="8" borderId="0" xfId="4" applyFill="1"/>
    <xf numFmtId="0" fontId="0" fillId="8" borderId="0" xfId="0" applyFill="1"/>
    <xf numFmtId="0" fontId="22" fillId="8" borderId="0" xfId="0" applyFont="1" applyFill="1" applyAlignment="1"/>
    <xf numFmtId="1" fontId="12" fillId="2" borderId="9" xfId="0" applyNumberFormat="1" applyFont="1" applyFill="1" applyBorder="1" applyAlignment="1">
      <alignment horizontal="center" vertical="center"/>
    </xf>
    <xf numFmtId="0" fontId="7" fillId="9" borderId="1" xfId="2" applyFont="1" applyFill="1" applyBorder="1" applyAlignment="1" applyProtection="1">
      <alignment horizontal="center" vertical="center" wrapText="1"/>
    </xf>
    <xf numFmtId="0" fontId="10" fillId="0" borderId="29"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0" fontId="10" fillId="0" borderId="23" xfId="0" applyFont="1" applyBorder="1" applyAlignment="1">
      <alignment horizontal="left" vertical="center" wrapText="1"/>
    </xf>
    <xf numFmtId="0" fontId="12" fillId="0" borderId="1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 xfId="0" applyFont="1" applyBorder="1" applyAlignment="1">
      <alignment horizontal="left" vertical="center" wrapText="1"/>
    </xf>
    <xf numFmtId="0" fontId="12" fillId="0" borderId="24"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4" fillId="3" borderId="15" xfId="2" applyFont="1" applyFill="1" applyBorder="1" applyAlignment="1" applyProtection="1">
      <alignment horizontal="right" vertical="center" wrapText="1"/>
    </xf>
    <xf numFmtId="0" fontId="14" fillId="3" borderId="5" xfId="2" applyFont="1" applyFill="1" applyBorder="1" applyAlignment="1" applyProtection="1">
      <alignment horizontal="right" vertical="center" wrapText="1"/>
    </xf>
    <xf numFmtId="0" fontId="14" fillId="3" borderId="6" xfId="2" applyFont="1" applyFill="1" applyBorder="1" applyAlignment="1" applyProtection="1">
      <alignment horizontal="righ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7" fillId="3" borderId="11" xfId="2" applyFont="1" applyFill="1" applyBorder="1" applyAlignment="1" applyProtection="1">
      <alignment horizontal="center" vertical="center" wrapText="1"/>
    </xf>
    <xf numFmtId="0" fontId="7" fillId="3" borderId="13"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xf>
    <xf numFmtId="0" fontId="7" fillId="3"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7" fillId="3" borderId="4"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3" borderId="6" xfId="2"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20" fillId="0" borderId="0" xfId="0" applyFont="1" applyBorder="1" applyAlignment="1">
      <alignment horizontal="left" vertical="top" wrapText="1"/>
    </xf>
    <xf numFmtId="0" fontId="0" fillId="6" borderId="1" xfId="0" applyFill="1" applyBorder="1" applyAlignment="1" applyProtection="1">
      <alignment horizontal="left" vertical="center"/>
      <protection locked="0"/>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166" fontId="0" fillId="6" borderId="4" xfId="0" applyNumberFormat="1" applyFill="1" applyBorder="1" applyAlignment="1" applyProtection="1">
      <alignment horizontal="center" vertical="center"/>
      <protection locked="0"/>
    </xf>
  </cellXfs>
  <cellStyles count="5">
    <cellStyle name="Link" xfId="4" builtinId="8"/>
    <cellStyle name="Prozent" xfId="1" builtinId="5"/>
    <cellStyle name="Standard" xfId="0" builtinId="0"/>
    <cellStyle name="Standard 2" xfId="2"/>
    <cellStyle name="Standard 9" xfId="3"/>
  </cellStyles>
  <dxfs count="22">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79998168889431442"/>
      </font>
    </dxf>
    <dxf>
      <font>
        <color rgb="FFCCECFF"/>
      </font>
    </dxf>
    <dxf>
      <fill>
        <patternFill>
          <bgColor rgb="FFCCFF99"/>
        </patternFill>
      </fill>
    </dxf>
    <dxf>
      <fill>
        <patternFill>
          <bgColor rgb="FFFFCC66"/>
        </patternFill>
      </fill>
    </dxf>
    <dxf>
      <font>
        <color theme="0"/>
      </font>
      <fill>
        <patternFill>
          <bgColor rgb="FF002060"/>
        </patternFill>
      </fill>
    </dxf>
    <dxf>
      <fill>
        <patternFill>
          <bgColor rgb="FFCCFFCC"/>
        </patternFill>
      </fill>
    </dxf>
    <dxf>
      <fill>
        <patternFill>
          <bgColor rgb="FFFFCCCC"/>
        </patternFill>
      </fill>
    </dxf>
  </dxfs>
  <tableStyles count="0" defaultTableStyle="TableStyleMedium2" defaultPivotStyle="PivotStyleLight16"/>
  <colors>
    <mruColors>
      <color rgb="FFFE041D"/>
      <color rgb="FFEAD5FF"/>
      <color rgb="FFCC99FF"/>
      <color rgb="FFCCECFF"/>
      <color rgb="FFECE8DC"/>
      <color rgb="FFCA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772885</xdr:colOff>
      <xdr:row>10</xdr:row>
      <xdr:rowOff>174170</xdr:rowOff>
    </xdr:from>
    <xdr:to>
      <xdr:col>9</xdr:col>
      <xdr:colOff>566057</xdr:colOff>
      <xdr:row>16</xdr:row>
      <xdr:rowOff>174170</xdr:rowOff>
    </xdr:to>
    <xdr:sp macro="" textlink="">
      <xdr:nvSpPr>
        <xdr:cNvPr id="3" name="Legende: mit Linie mit Rahmen und Akzentuierungsbalken 2">
          <a:extLst>
            <a:ext uri="{FF2B5EF4-FFF2-40B4-BE49-F238E27FC236}">
              <a16:creationId xmlns:a16="http://schemas.microsoft.com/office/drawing/2014/main" id="{6C7365C6-B74B-477B-9EC9-EDA966DF35D0}"/>
            </a:ext>
          </a:extLst>
        </xdr:cNvPr>
        <xdr:cNvSpPr/>
      </xdr:nvSpPr>
      <xdr:spPr>
        <a:xfrm rot="16200000">
          <a:off x="7641771" y="-359230"/>
          <a:ext cx="1110343" cy="2177143"/>
        </a:xfrm>
        <a:prstGeom prst="accentBorderCallout1">
          <a:avLst>
            <a:gd name="adj1" fmla="val 18750"/>
            <a:gd name="adj2" fmla="val -8333"/>
            <a:gd name="adj3" fmla="val -8500"/>
            <a:gd name="adj4" fmla="val -98457"/>
          </a:avLst>
        </a:prstGeom>
        <a:solidFill>
          <a:srgbClr val="ECE8DC"/>
        </a:solid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r>
            <a:rPr lang="de-DE" sz="1200" i="1">
              <a:solidFill>
                <a:sysClr val="windowText" lastClr="000000"/>
              </a:solidFill>
            </a:rPr>
            <a:t>Eingabe-Beispiel:</a:t>
          </a:r>
          <a:r>
            <a:rPr lang="de-DE" sz="1200" i="1" baseline="0">
              <a:solidFill>
                <a:sysClr val="windowText" lastClr="000000"/>
              </a:solidFill>
            </a:rPr>
            <a:t> Anzahl an Mitarbeitern, die am Montag in der F-Schicht </a:t>
          </a:r>
          <a:r>
            <a:rPr lang="de-DE" sz="1200" b="1" i="1" baseline="0">
              <a:solidFill>
                <a:sysClr val="windowText" lastClr="000000"/>
              </a:solidFill>
            </a:rPr>
            <a:t>anwesend </a:t>
          </a:r>
          <a:r>
            <a:rPr lang="de-DE" sz="1200" i="1" baseline="0">
              <a:solidFill>
                <a:sysClr val="windowText" lastClr="000000"/>
              </a:solidFill>
            </a:rPr>
            <a:t>sein müssen</a:t>
          </a:r>
          <a:endParaRPr lang="de-DE" sz="1200" i="1">
            <a:solidFill>
              <a:sysClr val="windowText" lastClr="000000"/>
            </a:solidFill>
          </a:endParaRPr>
        </a:p>
      </xdr:txBody>
    </xdr:sp>
    <xdr:clientData/>
  </xdr:twoCellAnchor>
  <xdr:twoCellAnchor>
    <xdr:from>
      <xdr:col>2</xdr:col>
      <xdr:colOff>283026</xdr:colOff>
      <xdr:row>11</xdr:row>
      <xdr:rowOff>0</xdr:rowOff>
    </xdr:from>
    <xdr:to>
      <xdr:col>5</xdr:col>
      <xdr:colOff>947057</xdr:colOff>
      <xdr:row>16</xdr:row>
      <xdr:rowOff>185056</xdr:rowOff>
    </xdr:to>
    <xdr:sp macro="" textlink="">
      <xdr:nvSpPr>
        <xdr:cNvPr id="5" name="Legende: mit Linie mit Rahmen und Akzentuierungsbalken 4">
          <a:extLst>
            <a:ext uri="{FF2B5EF4-FFF2-40B4-BE49-F238E27FC236}">
              <a16:creationId xmlns:a16="http://schemas.microsoft.com/office/drawing/2014/main" id="{1D026332-ECBA-43E8-8FFF-74FCBA265C1A}"/>
            </a:ext>
          </a:extLst>
        </xdr:cNvPr>
        <xdr:cNvSpPr/>
      </xdr:nvSpPr>
      <xdr:spPr>
        <a:xfrm rot="16200000">
          <a:off x="6395356" y="-582388"/>
          <a:ext cx="1110342" cy="3385460"/>
        </a:xfrm>
        <a:prstGeom prst="accentBorderCallout1">
          <a:avLst>
            <a:gd name="adj1" fmla="val 18750"/>
            <a:gd name="adj2" fmla="val -8333"/>
            <a:gd name="adj3" fmla="val -17634"/>
            <a:gd name="adj4" fmla="val -94286"/>
          </a:avLst>
        </a:prstGeom>
        <a:solidFill>
          <a:srgbClr val="ECE8DC"/>
        </a:solid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vert" wrap="square" lIns="91440" tIns="45720" rIns="91440" bIns="45720" numCol="1" spcCol="0" rtlCol="0" fromWordArt="0" anchor="t" anchorCtr="0" forceAA="0" compatLnSpc="1">
          <a:prstTxWarp prst="textNoShape">
            <a:avLst/>
          </a:prstTxWarp>
          <a:noAutofit/>
        </a:bodyPr>
        <a:lstStyle/>
        <a:p>
          <a:pPr algn="l"/>
          <a:r>
            <a:rPr lang="de-DE" sz="1200" i="1">
              <a:solidFill>
                <a:sysClr val="windowText" lastClr="000000"/>
              </a:solidFill>
            </a:rPr>
            <a:t>Für jede Schichtart: Eingabe der Bezeichnung, Beginn und Ende und die Pausenzeit, die von der Anwesenheitszeit im Betrieb abgezogen wird.</a:t>
          </a:r>
        </a:p>
        <a:p>
          <a:pPr algn="l"/>
          <a:r>
            <a:rPr lang="de-DE" sz="1200" i="1">
              <a:solidFill>
                <a:sysClr val="windowText" lastClr="000000"/>
              </a:solidFill>
            </a:rPr>
            <a:t>Sie</a:t>
          </a:r>
          <a:r>
            <a:rPr lang="de-DE" sz="1200" i="1" baseline="0">
              <a:solidFill>
                <a:sysClr val="windowText" lastClr="000000"/>
              </a:solidFill>
            </a:rPr>
            <a:t> können die bereits eingetragenen Werte löschen und überschreiben.</a:t>
          </a:r>
          <a:endParaRPr lang="de-DE" sz="1200" i="1">
            <a:solidFill>
              <a:sysClr val="windowText" lastClr="000000"/>
            </a:solidFill>
          </a:endParaRPr>
        </a:p>
        <a:p>
          <a:pPr algn="l"/>
          <a:endParaRPr lang="de-DE" sz="1200" i="1">
            <a:solidFill>
              <a:sysClr val="windowText" lastClr="000000"/>
            </a:solidFill>
          </a:endParaRPr>
        </a:p>
      </xdr:txBody>
    </xdr:sp>
    <xdr:clientData/>
  </xdr:twoCellAnchor>
  <xdr:twoCellAnchor>
    <xdr:from>
      <xdr:col>22</xdr:col>
      <xdr:colOff>642259</xdr:colOff>
      <xdr:row>8</xdr:row>
      <xdr:rowOff>206828</xdr:rowOff>
    </xdr:from>
    <xdr:to>
      <xdr:col>25</xdr:col>
      <xdr:colOff>65315</xdr:colOff>
      <xdr:row>12</xdr:row>
      <xdr:rowOff>174169</xdr:rowOff>
    </xdr:to>
    <xdr:sp macro="" textlink="">
      <xdr:nvSpPr>
        <xdr:cNvPr id="6" name="Legende: mit Linie mit Rahmen und Akzentuierungsbalken 5">
          <a:extLst>
            <a:ext uri="{FF2B5EF4-FFF2-40B4-BE49-F238E27FC236}">
              <a16:creationId xmlns:a16="http://schemas.microsoft.com/office/drawing/2014/main" id="{F3D3279F-BD0A-4B9D-A2A4-8004EDF999D0}"/>
            </a:ext>
          </a:extLst>
        </xdr:cNvPr>
        <xdr:cNvSpPr/>
      </xdr:nvSpPr>
      <xdr:spPr>
        <a:xfrm rot="16200000">
          <a:off x="20715516" y="4648199"/>
          <a:ext cx="968827" cy="1970313"/>
        </a:xfrm>
        <a:prstGeom prst="accentBorderCallout1">
          <a:avLst>
            <a:gd name="adj1" fmla="val 18750"/>
            <a:gd name="adj2" fmla="val -8333"/>
            <a:gd name="adj3" fmla="val 4890"/>
            <a:gd name="adj4" fmla="val -149073"/>
          </a:avLst>
        </a:prstGeom>
        <a:solidFill>
          <a:srgbClr val="ECE8DC"/>
        </a:solid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r>
            <a:rPr lang="de-DE" sz="1200" i="1">
              <a:solidFill>
                <a:sysClr val="windowText" lastClr="000000"/>
              </a:solidFill>
            </a:rPr>
            <a:t>Bitte</a:t>
          </a:r>
          <a:r>
            <a:rPr lang="de-DE" sz="1200" i="1" baseline="0">
              <a:solidFill>
                <a:sysClr val="windowText" lastClr="000000"/>
              </a:solidFill>
            </a:rPr>
            <a:t> t</a:t>
          </a:r>
          <a:r>
            <a:rPr lang="de-DE" sz="1200" i="1">
              <a:solidFill>
                <a:sysClr val="windowText" lastClr="000000"/>
              </a:solidFill>
            </a:rPr>
            <a:t>ragen</a:t>
          </a:r>
          <a:r>
            <a:rPr lang="de-DE" sz="1200" i="1" baseline="0">
              <a:solidFill>
                <a:sysClr val="windowText" lastClr="000000"/>
              </a:solidFill>
            </a:rPr>
            <a:t> Sie die Daten der ersten Woche in die erste Datums-Zeile ein - die übrigen Zeilen passen sich an.</a:t>
          </a:r>
          <a:endParaRPr lang="de-DE" sz="1200" i="1">
            <a:solidFill>
              <a:sysClr val="windowText" lastClr="000000"/>
            </a:solidFill>
          </a:endParaRPr>
        </a:p>
      </xdr:txBody>
    </xdr:sp>
    <xdr:clientData/>
  </xdr:twoCellAnchor>
  <xdr:twoCellAnchor>
    <xdr:from>
      <xdr:col>14</xdr:col>
      <xdr:colOff>576943</xdr:colOff>
      <xdr:row>65</xdr:row>
      <xdr:rowOff>43541</xdr:rowOff>
    </xdr:from>
    <xdr:to>
      <xdr:col>16</xdr:col>
      <xdr:colOff>163286</xdr:colOff>
      <xdr:row>69</xdr:row>
      <xdr:rowOff>10882</xdr:rowOff>
    </xdr:to>
    <xdr:sp macro="" textlink="">
      <xdr:nvSpPr>
        <xdr:cNvPr id="7" name="Legende: mit Linie mit Rahmen und Akzentuierungsbalken 6">
          <a:extLst>
            <a:ext uri="{FF2B5EF4-FFF2-40B4-BE49-F238E27FC236}">
              <a16:creationId xmlns:a16="http://schemas.microsoft.com/office/drawing/2014/main" id="{AAF54F7E-6633-4695-8A9C-C1ED941D9D3A}"/>
            </a:ext>
          </a:extLst>
        </xdr:cNvPr>
        <xdr:cNvSpPr/>
      </xdr:nvSpPr>
      <xdr:spPr>
        <a:xfrm rot="16200000">
          <a:off x="12828815" y="15376069"/>
          <a:ext cx="968827" cy="1676400"/>
        </a:xfrm>
        <a:prstGeom prst="accentBorderCallout1">
          <a:avLst>
            <a:gd name="adj1" fmla="val 18750"/>
            <a:gd name="adj2" fmla="val -8333"/>
            <a:gd name="adj3" fmla="val 190279"/>
            <a:gd name="adj4" fmla="val -65927"/>
          </a:avLst>
        </a:prstGeom>
        <a:solidFill>
          <a:srgbClr val="ECE8DC"/>
        </a:solid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r>
            <a:rPr lang="de-DE" sz="1200" i="1">
              <a:solidFill>
                <a:sysClr val="windowText" lastClr="000000"/>
              </a:solidFill>
            </a:rPr>
            <a:t>Löschen</a:t>
          </a:r>
          <a:r>
            <a:rPr lang="de-DE" sz="1200" i="1" baseline="0">
              <a:solidFill>
                <a:sysClr val="windowText" lastClr="000000"/>
              </a:solidFill>
            </a:rPr>
            <a:t> Sie bitte die Daten der letzten Woche, die nicht mehr zum aktuellen Jahr gehören</a:t>
          </a:r>
          <a:endParaRPr lang="de-DE" sz="1200" i="1">
            <a:solidFill>
              <a:sysClr val="windowText" lastClr="000000"/>
            </a:solidFill>
          </a:endParaRPr>
        </a:p>
      </xdr:txBody>
    </xdr:sp>
    <xdr:clientData/>
  </xdr:twoCellAnchor>
  <xdr:twoCellAnchor>
    <xdr:from>
      <xdr:col>26</xdr:col>
      <xdr:colOff>544286</xdr:colOff>
      <xdr:row>8</xdr:row>
      <xdr:rowOff>163285</xdr:rowOff>
    </xdr:from>
    <xdr:to>
      <xdr:col>29</xdr:col>
      <xdr:colOff>174174</xdr:colOff>
      <xdr:row>12</xdr:row>
      <xdr:rowOff>130626</xdr:rowOff>
    </xdr:to>
    <xdr:sp macro="" textlink="">
      <xdr:nvSpPr>
        <xdr:cNvPr id="8" name="Legende: mit Linie mit Rahmen und Akzentuierungsbalken 7">
          <a:extLst>
            <a:ext uri="{FF2B5EF4-FFF2-40B4-BE49-F238E27FC236}">
              <a16:creationId xmlns:a16="http://schemas.microsoft.com/office/drawing/2014/main" id="{9A864CEC-F623-4133-99B0-43DF4F91EF74}"/>
            </a:ext>
          </a:extLst>
        </xdr:cNvPr>
        <xdr:cNvSpPr/>
      </xdr:nvSpPr>
      <xdr:spPr>
        <a:xfrm rot="16200000">
          <a:off x="23660102" y="4501240"/>
          <a:ext cx="968827" cy="2177145"/>
        </a:xfrm>
        <a:prstGeom prst="accentBorderCallout1">
          <a:avLst>
            <a:gd name="adj1" fmla="val 18750"/>
            <a:gd name="adj2" fmla="val -8333"/>
            <a:gd name="adj3" fmla="val 25500"/>
            <a:gd name="adj4" fmla="val -155816"/>
          </a:avLst>
        </a:prstGeom>
        <a:solidFill>
          <a:srgbClr val="ECE8DC"/>
        </a:solid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r>
            <a:rPr lang="de-DE" sz="1200" i="1">
              <a:solidFill>
                <a:sysClr val="windowText" lastClr="000000"/>
              </a:solidFill>
            </a:rPr>
            <a:t>Bitte markieren Sie alle Feiertage mit einem X</a:t>
          </a:r>
        </a:p>
      </xdr:txBody>
    </xdr:sp>
    <xdr:clientData/>
  </xdr:twoCellAnchor>
  <xdr:twoCellAnchor editAs="oneCell">
    <xdr:from>
      <xdr:col>1</xdr:col>
      <xdr:colOff>1130817</xdr:colOff>
      <xdr:row>3</xdr:row>
      <xdr:rowOff>12628</xdr:rowOff>
    </xdr:from>
    <xdr:to>
      <xdr:col>1</xdr:col>
      <xdr:colOff>2111828</xdr:colOff>
      <xdr:row>8</xdr:row>
      <xdr:rowOff>21772</xdr:rowOff>
    </xdr:to>
    <xdr:pic>
      <xdr:nvPicPr>
        <xdr:cNvPr id="12" name="Grafik 11">
          <a:extLst>
            <a:ext uri="{FF2B5EF4-FFF2-40B4-BE49-F238E27FC236}">
              <a16:creationId xmlns:a16="http://schemas.microsoft.com/office/drawing/2014/main" id="{789FB8E9-7239-4220-B46F-7C2670A99B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7" t="22473" r="23628" b="33026"/>
        <a:stretch/>
      </xdr:blipFill>
      <xdr:spPr>
        <a:xfrm>
          <a:off x="1370303" y="578685"/>
          <a:ext cx="981011" cy="98885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CAFFB9"/>
        </a:solidFill>
        <a:ln>
          <a:headEnd type="none" w="med" len="med"/>
          <a:tailEnd type="triangle" w="med" len="med"/>
        </a:ln>
      </a:spPr>
      <a:bodyPr vertOverflow="clip" horzOverflow="clip" vert="vert" rtlCol="0" anchor="t"/>
      <a:lstStyle>
        <a:defPPr algn="l">
          <a:defRPr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ersonal-im-krankenhaus.de/" TargetMode="External"/><Relationship Id="rId7" Type="http://schemas.openxmlformats.org/officeDocument/2006/relationships/comments" Target="../comments1.xml"/><Relationship Id="rId2" Type="http://schemas.openxmlformats.org/officeDocument/2006/relationships/hyperlink" Target="http://www.win-win-work.de/" TargetMode="External"/><Relationship Id="rId1" Type="http://schemas.openxmlformats.org/officeDocument/2006/relationships/hyperlink" Target="mailto:info@win-win-work.d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E041D"/>
    <outlinePr summaryBelow="0" summaryRight="0"/>
  </sheetPr>
  <dimension ref="A1:AJ109"/>
  <sheetViews>
    <sheetView showGridLines="0" tabSelected="1" topLeftCell="A13" zoomScale="55" zoomScaleNormal="55" workbookViewId="0">
      <selection activeCell="F37" sqref="F37"/>
    </sheetView>
  </sheetViews>
  <sheetFormatPr baseColWidth="10" defaultRowHeight="14.4" x14ac:dyDescent="0.3"/>
  <cols>
    <col min="1" max="1" width="3.5546875" customWidth="1"/>
    <col min="2" max="2" width="31.5546875" customWidth="1"/>
    <col min="3" max="3" width="13.33203125" customWidth="1"/>
    <col min="4" max="4" width="12.88671875" customWidth="1"/>
    <col min="5" max="5" width="13.44140625" customWidth="1"/>
    <col min="6" max="6" width="17.6640625" style="1" customWidth="1"/>
    <col min="15" max="15" width="14.44140625" customWidth="1"/>
    <col min="16" max="16" width="16" customWidth="1"/>
    <col min="17" max="18" width="4.21875" customWidth="1"/>
    <col min="19" max="19" width="16.33203125" style="13" customWidth="1"/>
    <col min="20" max="20" width="3.109375" style="13" customWidth="1"/>
    <col min="21" max="21" width="15.77734375" style="12" customWidth="1"/>
    <col min="22" max="22" width="5.77734375" style="12" customWidth="1"/>
    <col min="23" max="23" width="15.77734375" style="12" customWidth="1"/>
    <col min="24" max="24" width="5.77734375" style="12" customWidth="1"/>
    <col min="25" max="25" width="15.77734375" style="12" customWidth="1"/>
    <col min="26" max="26" width="5.77734375" style="12" customWidth="1"/>
    <col min="27" max="27" width="15.77734375" style="12" customWidth="1"/>
    <col min="28" max="28" width="5.77734375" style="12" customWidth="1"/>
    <col min="29" max="29" width="15.77734375" style="12" customWidth="1"/>
    <col min="30" max="30" width="5.77734375" style="12" customWidth="1"/>
    <col min="31" max="31" width="15.77734375" style="12" customWidth="1"/>
    <col min="32" max="32" width="5.77734375" style="12" customWidth="1"/>
    <col min="33" max="33" width="15.77734375" style="12" customWidth="1"/>
    <col min="34" max="34" width="5.77734375" style="13" customWidth="1"/>
    <col min="35" max="36" width="15.77734375" style="13" customWidth="1"/>
  </cols>
  <sheetData>
    <row r="1" spans="1:36" x14ac:dyDescent="0.3">
      <c r="A1" s="40"/>
      <c r="B1" s="40"/>
      <c r="C1" s="40"/>
      <c r="D1" s="40"/>
      <c r="E1" s="40"/>
      <c r="F1" s="41"/>
      <c r="G1" s="40"/>
      <c r="H1" s="40"/>
      <c r="I1" s="40"/>
      <c r="J1" s="40"/>
      <c r="K1" s="40"/>
      <c r="L1" s="40"/>
      <c r="M1" s="40"/>
      <c r="N1" s="40"/>
      <c r="O1" s="40"/>
      <c r="P1" s="40"/>
      <c r="Q1" s="40"/>
    </row>
    <row r="2" spans="1:36" ht="15.6" x14ac:dyDescent="0.3">
      <c r="A2" s="40"/>
      <c r="B2" s="42" t="s">
        <v>69</v>
      </c>
      <c r="C2" s="40"/>
      <c r="D2" s="40"/>
      <c r="E2" s="40"/>
      <c r="F2" s="41"/>
      <c r="G2" s="40"/>
      <c r="H2" s="40"/>
      <c r="I2" s="40"/>
      <c r="J2" s="40"/>
      <c r="K2" s="40"/>
      <c r="L2" s="40"/>
      <c r="M2" s="40"/>
      <c r="N2" s="40"/>
      <c r="O2" s="40"/>
      <c r="P2" s="40"/>
      <c r="Q2" s="40"/>
    </row>
    <row r="3" spans="1:36" x14ac:dyDescent="0.3">
      <c r="A3" s="40"/>
      <c r="B3" s="40"/>
      <c r="C3" s="40"/>
      <c r="D3" s="40"/>
      <c r="E3" s="40"/>
      <c r="F3" s="40"/>
      <c r="G3" s="40"/>
      <c r="H3" s="40"/>
      <c r="I3" s="40"/>
      <c r="J3" s="40"/>
      <c r="K3" s="40"/>
      <c r="L3" s="40"/>
      <c r="M3" s="40"/>
      <c r="N3" s="40"/>
      <c r="O3" s="40"/>
      <c r="P3" s="40"/>
      <c r="Q3" s="40"/>
    </row>
    <row r="4" spans="1:36" ht="15.6" x14ac:dyDescent="0.3">
      <c r="A4" s="40"/>
      <c r="B4" s="40"/>
      <c r="C4" s="66" t="s">
        <v>57</v>
      </c>
      <c r="D4" s="67"/>
      <c r="E4" s="67"/>
      <c r="F4" s="68"/>
      <c r="G4" s="69" t="s">
        <v>60</v>
      </c>
      <c r="H4" s="67"/>
      <c r="I4" s="67"/>
      <c r="J4" s="70" t="s">
        <v>63</v>
      </c>
      <c r="K4" s="67"/>
      <c r="L4" s="89"/>
      <c r="M4" s="40"/>
      <c r="N4" s="40"/>
      <c r="O4" s="40"/>
      <c r="P4" s="40"/>
      <c r="Q4" s="40"/>
    </row>
    <row r="5" spans="1:36" ht="15.6" x14ac:dyDescent="0.3">
      <c r="A5" s="40"/>
      <c r="B5" s="40"/>
      <c r="C5" s="90" t="s">
        <v>92</v>
      </c>
      <c r="D5" s="67"/>
      <c r="E5" s="67"/>
      <c r="F5" s="68"/>
      <c r="G5" s="71" t="s">
        <v>61</v>
      </c>
      <c r="H5" s="67"/>
      <c r="I5" s="67"/>
      <c r="J5" s="72" t="s">
        <v>64</v>
      </c>
      <c r="K5" s="67"/>
      <c r="L5" s="89"/>
      <c r="M5" s="40"/>
      <c r="N5" s="40"/>
      <c r="O5" s="40"/>
      <c r="P5" s="40"/>
      <c r="Q5" s="40"/>
    </row>
    <row r="6" spans="1:36" ht="15.6" x14ac:dyDescent="0.3">
      <c r="A6" s="40"/>
      <c r="B6" s="40"/>
      <c r="C6" s="71" t="s">
        <v>58</v>
      </c>
      <c r="D6" s="67"/>
      <c r="E6" s="67"/>
      <c r="F6" s="68"/>
      <c r="G6" s="71" t="s">
        <v>62</v>
      </c>
      <c r="H6" s="67"/>
      <c r="I6" s="67"/>
      <c r="J6" s="70" t="s">
        <v>65</v>
      </c>
      <c r="K6" s="67"/>
      <c r="L6" s="89"/>
      <c r="M6" s="40"/>
      <c r="N6" s="40"/>
      <c r="O6" s="40"/>
      <c r="P6" s="40"/>
      <c r="Q6" s="40"/>
    </row>
    <row r="7" spans="1:36" ht="15.6" x14ac:dyDescent="0.3">
      <c r="A7" s="40"/>
      <c r="B7" s="40"/>
      <c r="C7" s="71" t="s">
        <v>59</v>
      </c>
      <c r="D7" s="67"/>
      <c r="E7" s="67"/>
      <c r="F7" s="68"/>
      <c r="G7" s="67"/>
      <c r="H7" s="67"/>
      <c r="I7" s="67"/>
      <c r="J7" s="72" t="s">
        <v>66</v>
      </c>
      <c r="K7" s="67"/>
      <c r="L7" s="89"/>
      <c r="M7" s="40"/>
      <c r="N7" s="40"/>
      <c r="O7" s="40"/>
      <c r="P7" s="40"/>
      <c r="Q7" s="40"/>
    </row>
    <row r="8" spans="1:36" ht="15.6" x14ac:dyDescent="0.3">
      <c r="A8" s="40"/>
      <c r="B8" s="40"/>
      <c r="C8" s="67"/>
      <c r="D8" s="67"/>
      <c r="E8" s="67"/>
      <c r="F8" s="68"/>
      <c r="G8" s="67"/>
      <c r="H8" s="67"/>
      <c r="I8" s="67"/>
      <c r="J8" s="88" t="s">
        <v>91</v>
      </c>
      <c r="K8" s="67"/>
      <c r="L8" s="89"/>
      <c r="M8" s="40"/>
      <c r="N8" s="40"/>
      <c r="O8" s="40"/>
      <c r="P8" s="40"/>
      <c r="Q8" s="40"/>
    </row>
    <row r="9" spans="1:36" x14ac:dyDescent="0.3">
      <c r="A9" s="40"/>
      <c r="B9" s="40"/>
      <c r="C9" s="40"/>
      <c r="D9" s="40"/>
      <c r="E9" s="40"/>
      <c r="F9" s="41"/>
      <c r="G9" s="40"/>
      <c r="H9" s="40"/>
      <c r="I9" s="40"/>
      <c r="J9" s="40"/>
      <c r="K9" s="40"/>
      <c r="L9" s="40"/>
      <c r="M9" s="40"/>
      <c r="N9" s="40"/>
      <c r="O9" s="40"/>
      <c r="P9" s="40"/>
      <c r="Q9" s="40"/>
    </row>
    <row r="10" spans="1:36" ht="21" x14ac:dyDescent="0.4">
      <c r="A10" s="40"/>
      <c r="B10" s="43" t="s">
        <v>67</v>
      </c>
      <c r="C10" s="40"/>
      <c r="D10" s="40"/>
      <c r="E10" s="40"/>
      <c r="F10" s="41"/>
      <c r="G10" s="40"/>
      <c r="H10" s="40"/>
      <c r="I10" s="40"/>
      <c r="J10" s="40"/>
      <c r="K10" s="40"/>
      <c r="L10" s="40"/>
      <c r="M10" s="40"/>
      <c r="N10" s="40"/>
      <c r="O10" s="40"/>
      <c r="P10" s="40"/>
      <c r="Q10" s="40"/>
    </row>
    <row r="11" spans="1:36" x14ac:dyDescent="0.3">
      <c r="A11" s="40"/>
      <c r="B11" s="40"/>
      <c r="C11" s="40"/>
      <c r="D11" s="40"/>
      <c r="E11" s="40"/>
      <c r="F11" s="41"/>
      <c r="G11" s="40"/>
      <c r="H11" s="40"/>
      <c r="I11" s="40"/>
      <c r="J11" s="40"/>
      <c r="K11" s="40"/>
      <c r="L11" s="40"/>
      <c r="M11" s="40"/>
      <c r="N11" s="40"/>
      <c r="O11" s="40"/>
      <c r="P11" s="40"/>
      <c r="Q11" s="40"/>
    </row>
    <row r="12" spans="1:36" ht="18" x14ac:dyDescent="0.3">
      <c r="A12" s="40"/>
      <c r="B12" s="40"/>
      <c r="C12" s="40"/>
      <c r="D12" s="40"/>
      <c r="E12" s="40"/>
      <c r="F12" s="41"/>
      <c r="G12" s="40"/>
      <c r="H12" s="40"/>
      <c r="I12" s="40"/>
      <c r="J12" s="40"/>
      <c r="K12" s="40"/>
      <c r="L12" s="40"/>
      <c r="M12" s="40"/>
      <c r="N12" s="40"/>
      <c r="O12" s="40"/>
      <c r="P12" s="40"/>
      <c r="Q12" s="40"/>
      <c r="S12" s="73" t="s">
        <v>56</v>
      </c>
    </row>
    <row r="13" spans="1:36" x14ac:dyDescent="0.3">
      <c r="A13" s="40"/>
      <c r="B13" s="40"/>
      <c r="C13" s="40"/>
      <c r="D13" s="40"/>
      <c r="E13" s="40"/>
      <c r="F13" s="41"/>
      <c r="G13" s="40"/>
      <c r="H13" s="40"/>
      <c r="I13" s="40"/>
      <c r="J13" s="40"/>
      <c r="K13" s="40"/>
      <c r="L13" s="40"/>
      <c r="M13" s="40"/>
      <c r="N13" s="40"/>
      <c r="O13" s="40"/>
      <c r="P13" s="40"/>
      <c r="Q13" s="40"/>
    </row>
    <row r="14" spans="1:36" x14ac:dyDescent="0.3">
      <c r="A14" s="40"/>
      <c r="B14" s="40"/>
      <c r="C14" s="40"/>
      <c r="D14" s="40"/>
      <c r="E14" s="40"/>
      <c r="F14" s="41"/>
      <c r="G14" s="40"/>
      <c r="H14" s="40"/>
      <c r="I14" s="40"/>
      <c r="J14" s="40"/>
      <c r="K14" s="40"/>
      <c r="L14" s="40"/>
      <c r="M14" s="40"/>
      <c r="N14" s="40"/>
      <c r="O14" s="40"/>
      <c r="P14" s="40"/>
      <c r="Q14" s="40"/>
      <c r="U14" s="14" t="s">
        <v>6</v>
      </c>
      <c r="V14" s="14"/>
      <c r="W14" s="14" t="s">
        <v>7</v>
      </c>
      <c r="X14" s="14"/>
      <c r="Y14" s="14" t="s">
        <v>8</v>
      </c>
      <c r="Z14" s="14"/>
      <c r="AA14" s="14" t="s">
        <v>9</v>
      </c>
      <c r="AB14" s="14"/>
      <c r="AC14" s="14" t="s">
        <v>10</v>
      </c>
      <c r="AD14" s="14"/>
      <c r="AE14" s="14" t="s">
        <v>11</v>
      </c>
      <c r="AF14" s="14"/>
      <c r="AG14" s="14" t="s">
        <v>48</v>
      </c>
      <c r="AH14" s="74"/>
      <c r="AI14" s="14" t="s">
        <v>55</v>
      </c>
      <c r="AJ14" s="14" t="s">
        <v>54</v>
      </c>
    </row>
    <row r="15" spans="1:36" x14ac:dyDescent="0.3">
      <c r="A15" s="40"/>
      <c r="B15" s="40"/>
      <c r="C15" s="40"/>
      <c r="D15" s="40"/>
      <c r="E15" s="40"/>
      <c r="F15" s="41"/>
      <c r="G15" s="40"/>
      <c r="H15" s="40"/>
      <c r="I15" s="40"/>
      <c r="J15" s="40"/>
      <c r="K15" s="40"/>
      <c r="L15" s="40"/>
      <c r="M15" s="40"/>
      <c r="N15" s="40"/>
      <c r="O15" s="40"/>
      <c r="P15" s="40"/>
      <c r="Q15" s="40"/>
      <c r="S15" s="75" t="s">
        <v>49</v>
      </c>
      <c r="U15" s="15">
        <f>COUNT(U20:U73)</f>
        <v>52</v>
      </c>
      <c r="V15" s="9"/>
      <c r="W15" s="15">
        <f>COUNT(W20:W73)</f>
        <v>52</v>
      </c>
      <c r="X15" s="9"/>
      <c r="Y15" s="15">
        <f>COUNT(Y20:Y73)</f>
        <v>52</v>
      </c>
      <c r="Z15" s="9"/>
      <c r="AA15" s="15">
        <f>COUNT(AA20:AA73)</f>
        <v>52</v>
      </c>
      <c r="AB15" s="9"/>
      <c r="AC15" s="15">
        <f>COUNT(AC20:AC73)</f>
        <v>52</v>
      </c>
      <c r="AD15" s="9"/>
      <c r="AE15" s="15">
        <f>COUNT(AE20:AE73)</f>
        <v>52</v>
      </c>
      <c r="AF15" s="9"/>
      <c r="AG15" s="15">
        <f>COUNT(AG20:AG73)</f>
        <v>53</v>
      </c>
      <c r="AH15" s="9"/>
      <c r="AI15" s="16">
        <f>SUM(U15:AD15)</f>
        <v>260</v>
      </c>
      <c r="AJ15" s="16">
        <f>SUM(U15:AE15)</f>
        <v>312</v>
      </c>
    </row>
    <row r="16" spans="1:36" x14ac:dyDescent="0.3">
      <c r="A16" s="40"/>
      <c r="B16" s="10" t="s">
        <v>45</v>
      </c>
      <c r="C16" s="40"/>
      <c r="D16" s="40"/>
      <c r="E16" s="40"/>
      <c r="F16" s="41"/>
      <c r="G16" s="40"/>
      <c r="H16" s="40"/>
      <c r="I16" s="40"/>
      <c r="J16" s="40"/>
      <c r="K16" s="40"/>
      <c r="L16" s="40"/>
      <c r="M16" s="40"/>
      <c r="N16" s="40"/>
      <c r="O16" s="40"/>
      <c r="P16" s="40"/>
      <c r="Q16" s="40"/>
      <c r="S16" s="75" t="s">
        <v>50</v>
      </c>
      <c r="U16" s="17">
        <f>COUNTIF(V20:V73,"x")</f>
        <v>4</v>
      </c>
      <c r="V16" s="9"/>
      <c r="W16" s="17">
        <f>COUNTIF(X20:X73,"x")</f>
        <v>4</v>
      </c>
      <c r="X16" s="9"/>
      <c r="Y16" s="17">
        <f>COUNTIF(Z20:Z73,"x")</f>
        <v>1</v>
      </c>
      <c r="Z16" s="9"/>
      <c r="AA16" s="17">
        <f>COUNTIF(AB20:AB73,"x")</f>
        <v>2</v>
      </c>
      <c r="AB16" s="9"/>
      <c r="AC16" s="17">
        <f>COUNTIF(AD20:AD73,"x")</f>
        <v>2</v>
      </c>
      <c r="AD16" s="9"/>
      <c r="AE16" s="17">
        <f>COUNTIF(AF20:AF73,"x")</f>
        <v>0</v>
      </c>
      <c r="AF16" s="9"/>
      <c r="AG16" s="17">
        <f>COUNTIF(AH20:AH73,"x")</f>
        <v>3</v>
      </c>
      <c r="AH16" s="9"/>
      <c r="AI16" s="18">
        <f>SUM(U16:AD16)</f>
        <v>13</v>
      </c>
      <c r="AJ16" s="18">
        <f>SUM(U16:AE16)</f>
        <v>13</v>
      </c>
    </row>
    <row r="17" spans="1:36" x14ac:dyDescent="0.3">
      <c r="A17" s="40"/>
      <c r="B17" s="11" t="s">
        <v>46</v>
      </c>
      <c r="C17" s="40"/>
      <c r="D17" s="40"/>
      <c r="E17" s="40"/>
      <c r="F17" s="41"/>
      <c r="G17" s="40"/>
      <c r="H17" s="40"/>
      <c r="I17" s="40"/>
      <c r="J17" s="40"/>
      <c r="K17" s="40"/>
      <c r="L17" s="40"/>
      <c r="M17" s="40"/>
      <c r="N17" s="40"/>
      <c r="O17" s="40"/>
      <c r="P17" s="40"/>
      <c r="Q17" s="40"/>
      <c r="S17" s="75" t="s">
        <v>53</v>
      </c>
      <c r="U17" s="15">
        <f>U15-U16</f>
        <v>48</v>
      </c>
      <c r="V17" s="9"/>
      <c r="W17" s="15">
        <f>W15-W16</f>
        <v>48</v>
      </c>
      <c r="X17" s="9"/>
      <c r="Y17" s="15">
        <f>Y15-Y16</f>
        <v>51</v>
      </c>
      <c r="Z17" s="9"/>
      <c r="AA17" s="15">
        <f>AA15-AA16</f>
        <v>50</v>
      </c>
      <c r="AB17" s="9"/>
      <c r="AC17" s="15">
        <f>AC15-AC16</f>
        <v>50</v>
      </c>
      <c r="AD17" s="9"/>
      <c r="AE17" s="15">
        <f>AE15-AE16</f>
        <v>52</v>
      </c>
      <c r="AF17" s="9"/>
      <c r="AG17" s="15">
        <v>0</v>
      </c>
      <c r="AH17" s="9"/>
      <c r="AI17" s="16">
        <f>SUM(U17:AD17)</f>
        <v>247</v>
      </c>
      <c r="AJ17" s="16">
        <f>SUM(U17:AH17)</f>
        <v>299</v>
      </c>
    </row>
    <row r="18" spans="1:36" ht="15" thickBot="1" x14ac:dyDescent="0.35">
      <c r="A18" s="40"/>
      <c r="B18" s="40"/>
      <c r="C18" s="40"/>
      <c r="D18" s="40"/>
      <c r="E18" s="40"/>
      <c r="F18" s="41"/>
      <c r="G18" s="40"/>
      <c r="H18" s="40"/>
      <c r="I18" s="40"/>
      <c r="J18" s="40"/>
      <c r="K18" s="40"/>
      <c r="L18" s="40"/>
      <c r="M18" s="40"/>
      <c r="N18" s="40"/>
      <c r="O18" s="40"/>
      <c r="P18" s="40"/>
      <c r="Q18" s="40"/>
    </row>
    <row r="19" spans="1:36" ht="19.95" customHeight="1" x14ac:dyDescent="0.3">
      <c r="A19" s="40"/>
      <c r="B19" s="49" t="s">
        <v>40</v>
      </c>
      <c r="C19" s="50">
        <v>1</v>
      </c>
      <c r="D19" s="51"/>
      <c r="E19" s="52">
        <v>4.1666666666666664E-2</v>
      </c>
      <c r="F19" s="53" t="s">
        <v>0</v>
      </c>
      <c r="G19" s="54">
        <f>U17</f>
        <v>48</v>
      </c>
      <c r="H19" s="54">
        <f>W17</f>
        <v>48</v>
      </c>
      <c r="I19" s="54">
        <f>Y17</f>
        <v>51</v>
      </c>
      <c r="J19" s="54">
        <f>AA17</f>
        <v>50</v>
      </c>
      <c r="K19" s="54">
        <f>AC17</f>
        <v>50</v>
      </c>
      <c r="L19" s="54">
        <f>AE17</f>
        <v>52</v>
      </c>
      <c r="M19" s="54">
        <f>AG15</f>
        <v>53</v>
      </c>
      <c r="N19" s="91">
        <f>IF(L33=0,AI16,AJ16)</f>
        <v>13</v>
      </c>
      <c r="O19" s="55"/>
      <c r="P19" s="56"/>
      <c r="Q19" s="40"/>
      <c r="S19" s="7" t="s">
        <v>51</v>
      </c>
      <c r="U19" s="76" t="s">
        <v>6</v>
      </c>
      <c r="V19" s="77" t="s">
        <v>52</v>
      </c>
      <c r="W19" s="76" t="s">
        <v>7</v>
      </c>
      <c r="X19" s="77" t="s">
        <v>52</v>
      </c>
      <c r="Y19" s="76" t="s">
        <v>8</v>
      </c>
      <c r="Z19" s="77" t="s">
        <v>52</v>
      </c>
      <c r="AA19" s="76" t="s">
        <v>9</v>
      </c>
      <c r="AB19" s="77" t="s">
        <v>52</v>
      </c>
      <c r="AC19" s="76" t="s">
        <v>10</v>
      </c>
      <c r="AD19" s="77" t="s">
        <v>52</v>
      </c>
      <c r="AE19" s="76" t="s">
        <v>11</v>
      </c>
      <c r="AF19" s="77" t="s">
        <v>52</v>
      </c>
      <c r="AG19" s="76" t="s">
        <v>48</v>
      </c>
      <c r="AH19" s="77" t="s">
        <v>52</v>
      </c>
      <c r="AI19" s="84" t="s">
        <v>72</v>
      </c>
      <c r="AJ19" s="85" t="s">
        <v>73</v>
      </c>
    </row>
    <row r="20" spans="1:36" ht="30" customHeight="1" x14ac:dyDescent="0.3">
      <c r="A20" s="40"/>
      <c r="B20" s="108" t="s">
        <v>41</v>
      </c>
      <c r="C20" s="110" t="s">
        <v>1</v>
      </c>
      <c r="D20" s="110"/>
      <c r="E20" s="110"/>
      <c r="F20" s="111" t="s">
        <v>2</v>
      </c>
      <c r="G20" s="113" t="s">
        <v>88</v>
      </c>
      <c r="H20" s="114"/>
      <c r="I20" s="114"/>
      <c r="J20" s="114"/>
      <c r="K20" s="114"/>
      <c r="L20" s="114"/>
      <c r="M20" s="114"/>
      <c r="N20" s="115"/>
      <c r="O20" s="112" t="s">
        <v>39</v>
      </c>
      <c r="P20" s="116" t="s">
        <v>38</v>
      </c>
      <c r="Q20" s="40"/>
      <c r="S20" s="19">
        <v>0</v>
      </c>
      <c r="U20" s="78"/>
      <c r="V20" s="79"/>
      <c r="W20" s="78"/>
      <c r="X20" s="79"/>
      <c r="Y20" s="78"/>
      <c r="Z20" s="79"/>
      <c r="AA20" s="78"/>
      <c r="AB20" s="79"/>
      <c r="AC20" s="78"/>
      <c r="AD20" s="79"/>
      <c r="AE20" s="78"/>
      <c r="AF20" s="79"/>
      <c r="AG20" s="78">
        <v>42736</v>
      </c>
      <c r="AH20" s="79" t="s">
        <v>47</v>
      </c>
      <c r="AI20" s="118"/>
      <c r="AJ20" s="118"/>
    </row>
    <row r="21" spans="1:36" ht="19.95" customHeight="1" x14ac:dyDescent="0.3">
      <c r="A21" s="40"/>
      <c r="B21" s="109"/>
      <c r="C21" s="20" t="s">
        <v>42</v>
      </c>
      <c r="D21" s="20" t="s">
        <v>3</v>
      </c>
      <c r="E21" s="20" t="s">
        <v>4</v>
      </c>
      <c r="F21" s="111" t="s">
        <v>5</v>
      </c>
      <c r="G21" s="21" t="s">
        <v>6</v>
      </c>
      <c r="H21" s="21" t="s">
        <v>7</v>
      </c>
      <c r="I21" s="21" t="s">
        <v>8</v>
      </c>
      <c r="J21" s="21" t="s">
        <v>9</v>
      </c>
      <c r="K21" s="21" t="s">
        <v>10</v>
      </c>
      <c r="L21" s="21" t="s">
        <v>11</v>
      </c>
      <c r="M21" s="21" t="s">
        <v>48</v>
      </c>
      <c r="N21" s="92" t="s">
        <v>93</v>
      </c>
      <c r="O21" s="112"/>
      <c r="P21" s="116"/>
      <c r="Q21" s="40"/>
      <c r="S21" s="8">
        <f>S20+1</f>
        <v>1</v>
      </c>
      <c r="U21" s="78">
        <f>AG20+1</f>
        <v>42737</v>
      </c>
      <c r="V21" s="79"/>
      <c r="W21" s="78">
        <f t="shared" ref="W21:W52" si="0">U21+1</f>
        <v>42738</v>
      </c>
      <c r="X21" s="79"/>
      <c r="Y21" s="78">
        <f t="shared" ref="Y21:Y52" si="1">W21+1</f>
        <v>42739</v>
      </c>
      <c r="Z21" s="79"/>
      <c r="AA21" s="78">
        <f t="shared" ref="AA21:AA52" si="2">Y21+1</f>
        <v>42740</v>
      </c>
      <c r="AB21" s="79"/>
      <c r="AC21" s="78">
        <f t="shared" ref="AC21:AC52" si="3">AA21+1</f>
        <v>42741</v>
      </c>
      <c r="AD21" s="79" t="s">
        <v>47</v>
      </c>
      <c r="AE21" s="78">
        <f t="shared" ref="AE21:AE52" si="4">AC21+1</f>
        <v>42742</v>
      </c>
      <c r="AF21" s="79"/>
      <c r="AG21" s="78">
        <f>AE21+1</f>
        <v>42743</v>
      </c>
      <c r="AH21" s="79"/>
      <c r="AI21" s="118" t="s">
        <v>74</v>
      </c>
      <c r="AJ21" s="118"/>
    </row>
    <row r="22" spans="1:36" ht="19.95" customHeight="1" x14ac:dyDescent="0.3">
      <c r="A22" s="40"/>
      <c r="B22" s="57" t="s">
        <v>12</v>
      </c>
      <c r="C22" s="22">
        <v>0.25</v>
      </c>
      <c r="D22" s="22">
        <v>0.60416666666666663</v>
      </c>
      <c r="E22" s="23">
        <v>0.5</v>
      </c>
      <c r="F22" s="81">
        <f t="shared" ref="F22:F32" si="5">IF(D22&gt;=C22,(D22-C22)/E$19-E22,(C$19-C22)/E$19+D22/E$19-E22)</f>
        <v>8</v>
      </c>
      <c r="G22" s="24">
        <v>4</v>
      </c>
      <c r="H22" s="24">
        <v>4</v>
      </c>
      <c r="I22" s="24">
        <v>4</v>
      </c>
      <c r="J22" s="24">
        <v>4</v>
      </c>
      <c r="K22" s="24">
        <v>4</v>
      </c>
      <c r="L22" s="24">
        <v>3</v>
      </c>
      <c r="M22" s="24">
        <v>3</v>
      </c>
      <c r="N22" s="24">
        <v>3</v>
      </c>
      <c r="O22" s="27">
        <f>SUM(G22:N22)</f>
        <v>29</v>
      </c>
      <c r="P22" s="58">
        <f>G22*G$19*F22+H22*H$19*F22+I22*I$19*F22+J22*J$19*F22+K22*K$19*F22+L22*L$19*F22+M22*M$19*F22+N22*N$19*F22</f>
        <v>10736</v>
      </c>
      <c r="Q22" s="40"/>
      <c r="S22" s="8">
        <f t="shared" ref="S22:S73" si="6">S21+1</f>
        <v>2</v>
      </c>
      <c r="U22" s="122">
        <f>AG21+1</f>
        <v>42744</v>
      </c>
      <c r="V22" s="79"/>
      <c r="W22" s="122">
        <f t="shared" si="0"/>
        <v>42745</v>
      </c>
      <c r="X22" s="79"/>
      <c r="Y22" s="122">
        <f t="shared" si="1"/>
        <v>42746</v>
      </c>
      <c r="Z22" s="79"/>
      <c r="AA22" s="122">
        <f t="shared" si="2"/>
        <v>42747</v>
      </c>
      <c r="AB22" s="79"/>
      <c r="AC22" s="122">
        <f t="shared" si="3"/>
        <v>42748</v>
      </c>
      <c r="AD22" s="79"/>
      <c r="AE22" s="122">
        <f t="shared" si="4"/>
        <v>42749</v>
      </c>
      <c r="AF22" s="79"/>
      <c r="AG22" s="122">
        <f>AE22+1</f>
        <v>42750</v>
      </c>
      <c r="AH22" s="79"/>
      <c r="AI22" s="118"/>
      <c r="AJ22" s="118"/>
    </row>
    <row r="23" spans="1:36" ht="19.95" customHeight="1" x14ac:dyDescent="0.3">
      <c r="A23" s="40"/>
      <c r="B23" s="57" t="s">
        <v>13</v>
      </c>
      <c r="C23" s="22">
        <v>0.58333333333333337</v>
      </c>
      <c r="D23" s="22">
        <v>0.9375</v>
      </c>
      <c r="E23" s="23">
        <v>0.5</v>
      </c>
      <c r="F23" s="81">
        <f t="shared" si="5"/>
        <v>8</v>
      </c>
      <c r="G23" s="24">
        <v>3</v>
      </c>
      <c r="H23" s="24">
        <v>3</v>
      </c>
      <c r="I23" s="24">
        <v>3</v>
      </c>
      <c r="J23" s="24">
        <v>3</v>
      </c>
      <c r="K23" s="24">
        <v>3</v>
      </c>
      <c r="L23" s="24">
        <v>2</v>
      </c>
      <c r="M23" s="24">
        <v>2</v>
      </c>
      <c r="N23" s="24">
        <v>2</v>
      </c>
      <c r="O23" s="27">
        <f>SUM(G23:N23)</f>
        <v>21</v>
      </c>
      <c r="P23" s="58">
        <f t="shared" ref="P23:P32" si="7">G23*G$19*F23+H23*H$19*F23+I23*I$19*F23+J23*J$19*F23+K23*K$19*F23+L23*L$19*F23+M23*M$19*F23+N23*N$19*F23</f>
        <v>7816</v>
      </c>
      <c r="Q23" s="40"/>
      <c r="S23" s="8">
        <f t="shared" si="6"/>
        <v>3</v>
      </c>
      <c r="U23" s="122">
        <f t="shared" ref="U23:U66" si="8">AG22+1</f>
        <v>42751</v>
      </c>
      <c r="V23" s="79"/>
      <c r="W23" s="122">
        <f t="shared" si="0"/>
        <v>42752</v>
      </c>
      <c r="X23" s="79"/>
      <c r="Y23" s="122">
        <f t="shared" si="1"/>
        <v>42753</v>
      </c>
      <c r="Z23" s="79"/>
      <c r="AA23" s="122">
        <f t="shared" si="2"/>
        <v>42754</v>
      </c>
      <c r="AB23" s="79"/>
      <c r="AC23" s="122">
        <f t="shared" si="3"/>
        <v>42755</v>
      </c>
      <c r="AD23" s="79"/>
      <c r="AE23" s="122">
        <f t="shared" si="4"/>
        <v>42756</v>
      </c>
      <c r="AF23" s="79"/>
      <c r="AG23" s="122">
        <f t="shared" ref="AG23" si="9">AE23+1</f>
        <v>42757</v>
      </c>
      <c r="AH23" s="79"/>
      <c r="AI23" s="118"/>
      <c r="AJ23" s="118"/>
    </row>
    <row r="24" spans="1:36" ht="19.95" customHeight="1" x14ac:dyDescent="0.3">
      <c r="A24" s="40"/>
      <c r="B24" s="57" t="s">
        <v>14</v>
      </c>
      <c r="C24" s="22">
        <v>0.91666666666666663</v>
      </c>
      <c r="D24" s="22">
        <v>0.27083333333333331</v>
      </c>
      <c r="E24" s="23">
        <v>0.5</v>
      </c>
      <c r="F24" s="81">
        <f t="shared" si="5"/>
        <v>8</v>
      </c>
      <c r="G24" s="24">
        <v>1</v>
      </c>
      <c r="H24" s="24">
        <v>1</v>
      </c>
      <c r="I24" s="24">
        <v>1</v>
      </c>
      <c r="J24" s="24">
        <v>1</v>
      </c>
      <c r="K24" s="24">
        <v>1</v>
      </c>
      <c r="L24" s="24">
        <v>1</v>
      </c>
      <c r="M24" s="24">
        <v>1</v>
      </c>
      <c r="N24" s="24">
        <v>1</v>
      </c>
      <c r="O24" s="27">
        <f>SUM(G24:N24)</f>
        <v>8</v>
      </c>
      <c r="P24" s="58">
        <f t="shared" si="7"/>
        <v>2920</v>
      </c>
      <c r="Q24" s="40"/>
      <c r="S24" s="8">
        <f t="shared" si="6"/>
        <v>4</v>
      </c>
      <c r="U24" s="122">
        <f t="shared" si="8"/>
        <v>42758</v>
      </c>
      <c r="V24" s="79"/>
      <c r="W24" s="122">
        <f t="shared" si="0"/>
        <v>42759</v>
      </c>
      <c r="X24" s="79"/>
      <c r="Y24" s="122">
        <f t="shared" si="1"/>
        <v>42760</v>
      </c>
      <c r="Z24" s="79"/>
      <c r="AA24" s="122">
        <f t="shared" si="2"/>
        <v>42761</v>
      </c>
      <c r="AB24" s="79"/>
      <c r="AC24" s="122">
        <f t="shared" si="3"/>
        <v>42762</v>
      </c>
      <c r="AD24" s="79"/>
      <c r="AE24" s="122">
        <f t="shared" si="4"/>
        <v>42763</v>
      </c>
      <c r="AF24" s="79"/>
      <c r="AG24" s="122">
        <f t="shared" ref="AG24" si="10">AE24+1</f>
        <v>42764</v>
      </c>
      <c r="AH24" s="79"/>
      <c r="AI24" s="118"/>
      <c r="AJ24" s="118"/>
    </row>
    <row r="25" spans="1:36" ht="19.95" customHeight="1" x14ac:dyDescent="0.3">
      <c r="A25" s="40"/>
      <c r="B25" s="57" t="s">
        <v>15</v>
      </c>
      <c r="C25" s="22">
        <v>0.39583333333333331</v>
      </c>
      <c r="D25" s="22">
        <v>0.75</v>
      </c>
      <c r="E25" s="23">
        <v>0.5</v>
      </c>
      <c r="F25" s="81">
        <f t="shared" si="5"/>
        <v>8.0000000000000018</v>
      </c>
      <c r="G25" s="24">
        <v>1</v>
      </c>
      <c r="H25" s="24">
        <v>1</v>
      </c>
      <c r="I25" s="24">
        <v>1</v>
      </c>
      <c r="J25" s="24">
        <v>1</v>
      </c>
      <c r="K25" s="24">
        <v>1</v>
      </c>
      <c r="L25" s="24"/>
      <c r="M25" s="24"/>
      <c r="N25" s="24"/>
      <c r="O25" s="27">
        <f t="shared" ref="O25:O32" si="11">SUM(G25:M25)</f>
        <v>5</v>
      </c>
      <c r="P25" s="58">
        <f t="shared" si="7"/>
        <v>1976.0000000000005</v>
      </c>
      <c r="Q25" s="40"/>
      <c r="S25" s="8">
        <f t="shared" si="6"/>
        <v>5</v>
      </c>
      <c r="U25" s="122">
        <f t="shared" si="8"/>
        <v>42765</v>
      </c>
      <c r="V25" s="79"/>
      <c r="W25" s="122">
        <f t="shared" si="0"/>
        <v>42766</v>
      </c>
      <c r="X25" s="79"/>
      <c r="Y25" s="122">
        <f t="shared" si="1"/>
        <v>42767</v>
      </c>
      <c r="Z25" s="79"/>
      <c r="AA25" s="122">
        <f t="shared" si="2"/>
        <v>42768</v>
      </c>
      <c r="AB25" s="79"/>
      <c r="AC25" s="122">
        <f t="shared" si="3"/>
        <v>42769</v>
      </c>
      <c r="AD25" s="79"/>
      <c r="AE25" s="122">
        <f t="shared" si="4"/>
        <v>42770</v>
      </c>
      <c r="AF25" s="79"/>
      <c r="AG25" s="122">
        <f t="shared" ref="AG25" si="12">AE25+1</f>
        <v>42771</v>
      </c>
      <c r="AH25" s="79"/>
      <c r="AI25" s="118"/>
      <c r="AJ25" s="118"/>
    </row>
    <row r="26" spans="1:36" ht="19.95" customHeight="1" x14ac:dyDescent="0.3">
      <c r="A26" s="40"/>
      <c r="B26" s="57"/>
      <c r="C26" s="22"/>
      <c r="D26" s="22"/>
      <c r="E26" s="23"/>
      <c r="F26" s="81">
        <f t="shared" si="5"/>
        <v>0</v>
      </c>
      <c r="G26" s="24"/>
      <c r="H26" s="24"/>
      <c r="I26" s="24"/>
      <c r="J26" s="24"/>
      <c r="K26" s="24"/>
      <c r="L26" s="24"/>
      <c r="M26" s="24"/>
      <c r="N26" s="24"/>
      <c r="O26" s="27">
        <f t="shared" si="11"/>
        <v>0</v>
      </c>
      <c r="P26" s="58">
        <f t="shared" si="7"/>
        <v>0</v>
      </c>
      <c r="Q26" s="40"/>
      <c r="S26" s="8">
        <f t="shared" si="6"/>
        <v>6</v>
      </c>
      <c r="U26" s="122">
        <f t="shared" si="8"/>
        <v>42772</v>
      </c>
      <c r="V26" s="79"/>
      <c r="W26" s="122">
        <f t="shared" si="0"/>
        <v>42773</v>
      </c>
      <c r="X26" s="79"/>
      <c r="Y26" s="122">
        <f t="shared" si="1"/>
        <v>42774</v>
      </c>
      <c r="Z26" s="79"/>
      <c r="AA26" s="122">
        <f t="shared" si="2"/>
        <v>42775</v>
      </c>
      <c r="AB26" s="79"/>
      <c r="AC26" s="122">
        <f t="shared" si="3"/>
        <v>42776</v>
      </c>
      <c r="AD26" s="79"/>
      <c r="AE26" s="122">
        <f t="shared" si="4"/>
        <v>42777</v>
      </c>
      <c r="AF26" s="79"/>
      <c r="AG26" s="122">
        <f t="shared" ref="AG26" si="13">AE26+1</f>
        <v>42778</v>
      </c>
      <c r="AH26" s="79"/>
      <c r="AI26" s="118"/>
      <c r="AJ26" s="118"/>
    </row>
    <row r="27" spans="1:36" ht="19.95" customHeight="1" x14ac:dyDescent="0.3">
      <c r="A27" s="40"/>
      <c r="B27" s="57"/>
      <c r="C27" s="22"/>
      <c r="D27" s="22"/>
      <c r="E27" s="23"/>
      <c r="F27" s="81">
        <f t="shared" si="5"/>
        <v>0</v>
      </c>
      <c r="G27" s="24"/>
      <c r="H27" s="24"/>
      <c r="I27" s="24"/>
      <c r="J27" s="24"/>
      <c r="K27" s="24"/>
      <c r="L27" s="24"/>
      <c r="M27" s="24"/>
      <c r="N27" s="24"/>
      <c r="O27" s="27">
        <f t="shared" si="11"/>
        <v>0</v>
      </c>
      <c r="P27" s="58">
        <f t="shared" si="7"/>
        <v>0</v>
      </c>
      <c r="Q27" s="40"/>
      <c r="S27" s="8">
        <f t="shared" si="6"/>
        <v>7</v>
      </c>
      <c r="U27" s="122">
        <f t="shared" si="8"/>
        <v>42779</v>
      </c>
      <c r="V27" s="79"/>
      <c r="W27" s="122">
        <f t="shared" si="0"/>
        <v>42780</v>
      </c>
      <c r="X27" s="79"/>
      <c r="Y27" s="122">
        <f t="shared" si="1"/>
        <v>42781</v>
      </c>
      <c r="Z27" s="79"/>
      <c r="AA27" s="122">
        <f t="shared" si="2"/>
        <v>42782</v>
      </c>
      <c r="AB27" s="79"/>
      <c r="AC27" s="122">
        <f t="shared" si="3"/>
        <v>42783</v>
      </c>
      <c r="AD27" s="79"/>
      <c r="AE27" s="122">
        <f t="shared" si="4"/>
        <v>42784</v>
      </c>
      <c r="AF27" s="79"/>
      <c r="AG27" s="122">
        <f t="shared" ref="AG27" si="14">AE27+1</f>
        <v>42785</v>
      </c>
      <c r="AH27" s="79"/>
      <c r="AI27" s="118"/>
      <c r="AJ27" s="118"/>
    </row>
    <row r="28" spans="1:36" ht="19.95" customHeight="1" x14ac:dyDescent="0.3">
      <c r="A28" s="40"/>
      <c r="B28" s="57"/>
      <c r="C28" s="22"/>
      <c r="D28" s="22"/>
      <c r="E28" s="23"/>
      <c r="F28" s="81">
        <f t="shared" si="5"/>
        <v>0</v>
      </c>
      <c r="G28" s="24"/>
      <c r="H28" s="24"/>
      <c r="I28" s="24"/>
      <c r="J28" s="24"/>
      <c r="K28" s="24"/>
      <c r="L28" s="24"/>
      <c r="M28" s="24"/>
      <c r="N28" s="24"/>
      <c r="O28" s="27">
        <f t="shared" si="11"/>
        <v>0</v>
      </c>
      <c r="P28" s="58">
        <f t="shared" si="7"/>
        <v>0</v>
      </c>
      <c r="Q28" s="40"/>
      <c r="S28" s="8">
        <f t="shared" si="6"/>
        <v>8</v>
      </c>
      <c r="U28" s="122">
        <f t="shared" si="8"/>
        <v>42786</v>
      </c>
      <c r="V28" s="79"/>
      <c r="W28" s="122">
        <f t="shared" si="0"/>
        <v>42787</v>
      </c>
      <c r="X28" s="79"/>
      <c r="Y28" s="122">
        <f t="shared" si="1"/>
        <v>42788</v>
      </c>
      <c r="Z28" s="79"/>
      <c r="AA28" s="122">
        <f t="shared" si="2"/>
        <v>42789</v>
      </c>
      <c r="AB28" s="79"/>
      <c r="AC28" s="122">
        <f t="shared" si="3"/>
        <v>42790</v>
      </c>
      <c r="AD28" s="79"/>
      <c r="AE28" s="122">
        <f t="shared" si="4"/>
        <v>42791</v>
      </c>
      <c r="AF28" s="79"/>
      <c r="AG28" s="122">
        <f t="shared" ref="AG28" si="15">AE28+1</f>
        <v>42792</v>
      </c>
      <c r="AH28" s="79"/>
      <c r="AI28" s="118"/>
      <c r="AJ28" s="118"/>
    </row>
    <row r="29" spans="1:36" ht="19.95" customHeight="1" x14ac:dyDescent="0.3">
      <c r="A29" s="40"/>
      <c r="B29" s="57"/>
      <c r="C29" s="22"/>
      <c r="D29" s="22"/>
      <c r="E29" s="23"/>
      <c r="F29" s="81">
        <f t="shared" si="5"/>
        <v>0</v>
      </c>
      <c r="G29" s="24"/>
      <c r="H29" s="24"/>
      <c r="I29" s="24"/>
      <c r="J29" s="24"/>
      <c r="K29" s="24"/>
      <c r="L29" s="24"/>
      <c r="M29" s="24"/>
      <c r="N29" s="24"/>
      <c r="O29" s="27">
        <f t="shared" si="11"/>
        <v>0</v>
      </c>
      <c r="P29" s="58">
        <f t="shared" si="7"/>
        <v>0</v>
      </c>
      <c r="Q29" s="40"/>
      <c r="S29" s="8">
        <f t="shared" si="6"/>
        <v>9</v>
      </c>
      <c r="U29" s="122">
        <f t="shared" si="8"/>
        <v>42793</v>
      </c>
      <c r="V29" s="79"/>
      <c r="W29" s="122">
        <f t="shared" si="0"/>
        <v>42794</v>
      </c>
      <c r="X29" s="79"/>
      <c r="Y29" s="122">
        <f t="shared" si="1"/>
        <v>42795</v>
      </c>
      <c r="Z29" s="79"/>
      <c r="AA29" s="122">
        <f t="shared" si="2"/>
        <v>42796</v>
      </c>
      <c r="AB29" s="79"/>
      <c r="AC29" s="122">
        <f t="shared" si="3"/>
        <v>42797</v>
      </c>
      <c r="AD29" s="79"/>
      <c r="AE29" s="122">
        <f t="shared" si="4"/>
        <v>42798</v>
      </c>
      <c r="AF29" s="79"/>
      <c r="AG29" s="122">
        <f t="shared" ref="AG29" si="16">AE29+1</f>
        <v>42799</v>
      </c>
      <c r="AH29" s="79"/>
      <c r="AI29" s="118"/>
      <c r="AJ29" s="118"/>
    </row>
    <row r="30" spans="1:36" ht="19.95" customHeight="1" x14ac:dyDescent="0.3">
      <c r="A30" s="40"/>
      <c r="B30" s="57"/>
      <c r="C30" s="22"/>
      <c r="D30" s="22"/>
      <c r="E30" s="23"/>
      <c r="F30" s="81">
        <f t="shared" si="5"/>
        <v>0</v>
      </c>
      <c r="G30" s="24"/>
      <c r="H30" s="24"/>
      <c r="I30" s="24"/>
      <c r="J30" s="24"/>
      <c r="K30" s="24"/>
      <c r="L30" s="24"/>
      <c r="M30" s="24"/>
      <c r="N30" s="24"/>
      <c r="O30" s="27">
        <f t="shared" si="11"/>
        <v>0</v>
      </c>
      <c r="P30" s="58">
        <f t="shared" si="7"/>
        <v>0</v>
      </c>
      <c r="Q30" s="40"/>
      <c r="S30" s="8">
        <f t="shared" si="6"/>
        <v>10</v>
      </c>
      <c r="U30" s="122">
        <f t="shared" si="8"/>
        <v>42800</v>
      </c>
      <c r="V30" s="79"/>
      <c r="W30" s="122">
        <f t="shared" si="0"/>
        <v>42801</v>
      </c>
      <c r="X30" s="79"/>
      <c r="Y30" s="122">
        <f t="shared" si="1"/>
        <v>42802</v>
      </c>
      <c r="Z30" s="79"/>
      <c r="AA30" s="122">
        <f t="shared" si="2"/>
        <v>42803</v>
      </c>
      <c r="AB30" s="79"/>
      <c r="AC30" s="122">
        <f t="shared" si="3"/>
        <v>42804</v>
      </c>
      <c r="AD30" s="79"/>
      <c r="AE30" s="122">
        <f t="shared" si="4"/>
        <v>42805</v>
      </c>
      <c r="AF30" s="79"/>
      <c r="AG30" s="122">
        <f t="shared" ref="AG30" si="17">AE30+1</f>
        <v>42806</v>
      </c>
      <c r="AH30" s="79"/>
      <c r="AI30" s="118"/>
      <c r="AJ30" s="118"/>
    </row>
    <row r="31" spans="1:36" ht="19.95" customHeight="1" x14ac:dyDescent="0.3">
      <c r="A31" s="40"/>
      <c r="B31" s="57"/>
      <c r="C31" s="22"/>
      <c r="D31" s="22"/>
      <c r="E31" s="23"/>
      <c r="F31" s="81">
        <f t="shared" si="5"/>
        <v>0</v>
      </c>
      <c r="G31" s="24"/>
      <c r="H31" s="24"/>
      <c r="I31" s="24"/>
      <c r="J31" s="24"/>
      <c r="K31" s="24"/>
      <c r="L31" s="24"/>
      <c r="M31" s="24"/>
      <c r="N31" s="24"/>
      <c r="O31" s="27">
        <f t="shared" si="11"/>
        <v>0</v>
      </c>
      <c r="P31" s="58">
        <f t="shared" si="7"/>
        <v>0</v>
      </c>
      <c r="Q31" s="40"/>
      <c r="S31" s="8">
        <f t="shared" si="6"/>
        <v>11</v>
      </c>
      <c r="U31" s="122">
        <f t="shared" si="8"/>
        <v>42807</v>
      </c>
      <c r="V31" s="79"/>
      <c r="W31" s="122">
        <f t="shared" si="0"/>
        <v>42808</v>
      </c>
      <c r="X31" s="79"/>
      <c r="Y31" s="122">
        <f t="shared" si="1"/>
        <v>42809</v>
      </c>
      <c r="Z31" s="79"/>
      <c r="AA31" s="122">
        <f t="shared" si="2"/>
        <v>42810</v>
      </c>
      <c r="AB31" s="79"/>
      <c r="AC31" s="122">
        <f t="shared" si="3"/>
        <v>42811</v>
      </c>
      <c r="AD31" s="79"/>
      <c r="AE31" s="122">
        <f t="shared" si="4"/>
        <v>42812</v>
      </c>
      <c r="AF31" s="79"/>
      <c r="AG31" s="122">
        <f t="shared" ref="AG31" si="18">AE31+1</f>
        <v>42813</v>
      </c>
      <c r="AH31" s="79"/>
      <c r="AI31" s="118"/>
      <c r="AJ31" s="118"/>
    </row>
    <row r="32" spans="1:36" ht="19.95" customHeight="1" x14ac:dyDescent="0.3">
      <c r="A32" s="40"/>
      <c r="B32" s="57"/>
      <c r="C32" s="22"/>
      <c r="D32" s="22"/>
      <c r="E32" s="23"/>
      <c r="F32" s="81">
        <f t="shared" si="5"/>
        <v>0</v>
      </c>
      <c r="G32" s="24"/>
      <c r="H32" s="24"/>
      <c r="I32" s="24"/>
      <c r="J32" s="24"/>
      <c r="K32" s="24"/>
      <c r="L32" s="24"/>
      <c r="M32" s="24"/>
      <c r="N32" s="24"/>
      <c r="O32" s="27">
        <f t="shared" si="11"/>
        <v>0</v>
      </c>
      <c r="P32" s="58">
        <f t="shared" si="7"/>
        <v>0</v>
      </c>
      <c r="Q32" s="40"/>
      <c r="S32" s="8">
        <f t="shared" si="6"/>
        <v>12</v>
      </c>
      <c r="U32" s="122">
        <f t="shared" si="8"/>
        <v>42814</v>
      </c>
      <c r="V32" s="79"/>
      <c r="W32" s="122">
        <f t="shared" si="0"/>
        <v>42815</v>
      </c>
      <c r="X32" s="79"/>
      <c r="Y32" s="122">
        <f t="shared" si="1"/>
        <v>42816</v>
      </c>
      <c r="Z32" s="79"/>
      <c r="AA32" s="122">
        <f t="shared" si="2"/>
        <v>42817</v>
      </c>
      <c r="AB32" s="79"/>
      <c r="AC32" s="122">
        <f t="shared" si="3"/>
        <v>42818</v>
      </c>
      <c r="AD32" s="79"/>
      <c r="AE32" s="122">
        <f t="shared" si="4"/>
        <v>42819</v>
      </c>
      <c r="AF32" s="79"/>
      <c r="AG32" s="122">
        <f t="shared" ref="AG32" si="19">AE32+1</f>
        <v>42820</v>
      </c>
      <c r="AH32" s="79"/>
      <c r="AI32" s="118"/>
      <c r="AJ32" s="118"/>
    </row>
    <row r="33" spans="1:36" ht="19.95" customHeight="1" x14ac:dyDescent="0.3">
      <c r="A33" s="40"/>
      <c r="B33" s="103" t="s">
        <v>16</v>
      </c>
      <c r="C33" s="104"/>
      <c r="D33" s="104"/>
      <c r="E33" s="104"/>
      <c r="F33" s="105"/>
      <c r="G33" s="25">
        <f>$F22*G22+$F23*G23+$F24*G24+$F25*G25+$F26*G26+$F27*G27+$F28*G28+$F29*G29+$F30*G30+$F31*G31+$F32*G32</f>
        <v>72</v>
      </c>
      <c r="H33" s="25">
        <f t="shared" ref="H33:N33" si="20">$F22*H22+$F23*H23+$F24*H24+$F25*H25+$F26*H26+$F27*H27+$F28*H28+$F29*H29+$F30*H30+$F31*H31+$F32*H32</f>
        <v>72</v>
      </c>
      <c r="I33" s="25">
        <f t="shared" si="20"/>
        <v>72</v>
      </c>
      <c r="J33" s="25">
        <f t="shared" si="20"/>
        <v>72</v>
      </c>
      <c r="K33" s="25">
        <f t="shared" si="20"/>
        <v>72</v>
      </c>
      <c r="L33" s="25">
        <f t="shared" si="20"/>
        <v>48</v>
      </c>
      <c r="M33" s="25">
        <f t="shared" si="20"/>
        <v>48</v>
      </c>
      <c r="N33" s="25">
        <f t="shared" si="20"/>
        <v>48</v>
      </c>
      <c r="O33" s="26">
        <f t="shared" ref="O33" si="21">SUM(G33:M33)</f>
        <v>456</v>
      </c>
      <c r="P33" s="59">
        <f>SUM(P22:P32)</f>
        <v>23448</v>
      </c>
      <c r="Q33" s="40"/>
      <c r="S33" s="8">
        <f t="shared" si="6"/>
        <v>13</v>
      </c>
      <c r="U33" s="122">
        <f t="shared" si="8"/>
        <v>42821</v>
      </c>
      <c r="V33" s="79"/>
      <c r="W33" s="122">
        <f t="shared" si="0"/>
        <v>42822</v>
      </c>
      <c r="X33" s="79"/>
      <c r="Y33" s="122">
        <f t="shared" si="1"/>
        <v>42823</v>
      </c>
      <c r="Z33" s="79"/>
      <c r="AA33" s="122">
        <f t="shared" si="2"/>
        <v>42824</v>
      </c>
      <c r="AB33" s="79"/>
      <c r="AC33" s="122">
        <f t="shared" si="3"/>
        <v>42825</v>
      </c>
      <c r="AD33" s="79"/>
      <c r="AE33" s="122">
        <f t="shared" si="4"/>
        <v>42826</v>
      </c>
      <c r="AF33" s="79"/>
      <c r="AG33" s="122">
        <f t="shared" ref="AG33" si="22">AE33+1</f>
        <v>42827</v>
      </c>
      <c r="AH33" s="79"/>
      <c r="AI33" s="118"/>
      <c r="AJ33" s="118"/>
    </row>
    <row r="34" spans="1:36" ht="19.95" customHeight="1" thickBot="1" x14ac:dyDescent="0.35">
      <c r="A34" s="40"/>
      <c r="B34" s="63"/>
      <c r="C34" s="64"/>
      <c r="D34" s="64"/>
      <c r="E34" s="64"/>
      <c r="F34" s="64"/>
      <c r="G34" s="64"/>
      <c r="H34" s="64"/>
      <c r="I34" s="64"/>
      <c r="J34" s="64"/>
      <c r="K34" s="64"/>
      <c r="L34" s="64"/>
      <c r="M34" s="64"/>
      <c r="N34" s="64"/>
      <c r="O34" s="65" t="s">
        <v>70</v>
      </c>
      <c r="P34" s="60">
        <f>P33/D50</f>
        <v>14.728643216080402</v>
      </c>
      <c r="Q34" s="40"/>
      <c r="S34" s="8">
        <f t="shared" si="6"/>
        <v>14</v>
      </c>
      <c r="U34" s="122">
        <f t="shared" si="8"/>
        <v>42828</v>
      </c>
      <c r="V34" s="79"/>
      <c r="W34" s="122">
        <f t="shared" si="0"/>
        <v>42829</v>
      </c>
      <c r="X34" s="79"/>
      <c r="Y34" s="122">
        <f t="shared" si="1"/>
        <v>42830</v>
      </c>
      <c r="Z34" s="79"/>
      <c r="AA34" s="122">
        <f t="shared" si="2"/>
        <v>42831</v>
      </c>
      <c r="AB34" s="79"/>
      <c r="AC34" s="122">
        <f t="shared" si="3"/>
        <v>42832</v>
      </c>
      <c r="AD34" s="79"/>
      <c r="AE34" s="122">
        <f t="shared" si="4"/>
        <v>42833</v>
      </c>
      <c r="AF34" s="79"/>
      <c r="AG34" s="122">
        <f t="shared" ref="AG34" si="23">AE34+1</f>
        <v>42834</v>
      </c>
      <c r="AH34" s="79"/>
      <c r="AI34" s="118"/>
      <c r="AJ34" s="118"/>
    </row>
    <row r="35" spans="1:36" ht="19.95" customHeight="1" thickBot="1" x14ac:dyDescent="0.35">
      <c r="A35" s="40"/>
      <c r="B35" s="83" t="s">
        <v>68</v>
      </c>
      <c r="C35" s="40"/>
      <c r="D35" s="40"/>
      <c r="E35" s="40"/>
      <c r="F35" s="41"/>
      <c r="G35" s="40"/>
      <c r="H35" s="40"/>
      <c r="I35" s="40"/>
      <c r="J35" s="40"/>
      <c r="K35" s="40"/>
      <c r="L35" s="40"/>
      <c r="M35" s="40"/>
      <c r="N35" s="40"/>
      <c r="O35" s="40"/>
      <c r="P35" s="40"/>
      <c r="Q35" s="40"/>
      <c r="S35" s="8">
        <f t="shared" si="6"/>
        <v>15</v>
      </c>
      <c r="U35" s="122">
        <f t="shared" si="8"/>
        <v>42835</v>
      </c>
      <c r="V35" s="79"/>
      <c r="W35" s="122">
        <f t="shared" si="0"/>
        <v>42836</v>
      </c>
      <c r="X35" s="79"/>
      <c r="Y35" s="122">
        <f t="shared" si="1"/>
        <v>42837</v>
      </c>
      <c r="Z35" s="79"/>
      <c r="AA35" s="122">
        <f t="shared" si="2"/>
        <v>42838</v>
      </c>
      <c r="AB35" s="79"/>
      <c r="AC35" s="122">
        <f t="shared" si="3"/>
        <v>42839</v>
      </c>
      <c r="AD35" s="79" t="s">
        <v>47</v>
      </c>
      <c r="AE35" s="122">
        <f t="shared" si="4"/>
        <v>42840</v>
      </c>
      <c r="AF35" s="79"/>
      <c r="AG35" s="122">
        <f t="shared" ref="AG35" si="24">AE35+1</f>
        <v>42841</v>
      </c>
      <c r="AH35" s="79" t="s">
        <v>47</v>
      </c>
      <c r="AI35" s="118" t="s">
        <v>75</v>
      </c>
      <c r="AJ35" s="118"/>
    </row>
    <row r="36" spans="1:36" ht="19.95" customHeight="1" x14ac:dyDescent="0.3">
      <c r="A36" s="40"/>
      <c r="B36" s="106" t="s">
        <v>87</v>
      </c>
      <c r="C36" s="107"/>
      <c r="D36" s="61" t="s">
        <v>43</v>
      </c>
      <c r="E36" s="61" t="s">
        <v>44</v>
      </c>
      <c r="F36" s="61" t="s">
        <v>94</v>
      </c>
      <c r="G36" s="119" t="s">
        <v>17</v>
      </c>
      <c r="H36" s="120"/>
      <c r="I36" s="120"/>
      <c r="J36" s="120"/>
      <c r="K36" s="120"/>
      <c r="L36" s="120"/>
      <c r="M36" s="120"/>
      <c r="N36" s="120"/>
      <c r="O36" s="120"/>
      <c r="P36" s="121"/>
      <c r="Q36" s="44"/>
      <c r="R36" s="2"/>
      <c r="S36" s="8">
        <f t="shared" si="6"/>
        <v>16</v>
      </c>
      <c r="U36" s="122">
        <f t="shared" si="8"/>
        <v>42842</v>
      </c>
      <c r="V36" s="79" t="s">
        <v>47</v>
      </c>
      <c r="W36" s="122">
        <f t="shared" si="0"/>
        <v>42843</v>
      </c>
      <c r="X36" s="79"/>
      <c r="Y36" s="122">
        <f t="shared" si="1"/>
        <v>42844</v>
      </c>
      <c r="Z36" s="79"/>
      <c r="AA36" s="122">
        <f t="shared" si="2"/>
        <v>42845</v>
      </c>
      <c r="AB36" s="79"/>
      <c r="AC36" s="122">
        <f t="shared" si="3"/>
        <v>42846</v>
      </c>
      <c r="AD36" s="79"/>
      <c r="AE36" s="122">
        <f t="shared" si="4"/>
        <v>42847</v>
      </c>
      <c r="AF36" s="79"/>
      <c r="AG36" s="122">
        <f t="shared" ref="AG36" si="25">AE36+1</f>
        <v>42848</v>
      </c>
      <c r="AH36" s="79"/>
      <c r="AI36" s="118" t="s">
        <v>76</v>
      </c>
      <c r="AJ36" s="118"/>
    </row>
    <row r="37" spans="1:36" ht="19.95" customHeight="1" x14ac:dyDescent="0.3">
      <c r="A37" s="40"/>
      <c r="B37" s="98" t="s">
        <v>18</v>
      </c>
      <c r="C37" s="99"/>
      <c r="D37" s="28">
        <v>40</v>
      </c>
      <c r="E37" s="29" t="s">
        <v>19</v>
      </c>
      <c r="F37" s="29"/>
      <c r="G37" s="100"/>
      <c r="H37" s="101"/>
      <c r="I37" s="101"/>
      <c r="J37" s="101"/>
      <c r="K37" s="101"/>
      <c r="L37" s="101"/>
      <c r="M37" s="101"/>
      <c r="N37" s="101"/>
      <c r="O37" s="101"/>
      <c r="P37" s="102"/>
      <c r="Q37" s="44"/>
      <c r="R37" s="2"/>
      <c r="S37" s="8">
        <f t="shared" si="6"/>
        <v>17</v>
      </c>
      <c r="U37" s="122">
        <f t="shared" si="8"/>
        <v>42849</v>
      </c>
      <c r="V37" s="79"/>
      <c r="W37" s="122">
        <f t="shared" si="0"/>
        <v>42850</v>
      </c>
      <c r="X37" s="79"/>
      <c r="Y37" s="122">
        <f t="shared" si="1"/>
        <v>42851</v>
      </c>
      <c r="Z37" s="79"/>
      <c r="AA37" s="122">
        <f t="shared" si="2"/>
        <v>42852</v>
      </c>
      <c r="AB37" s="79"/>
      <c r="AC37" s="122">
        <f t="shared" si="3"/>
        <v>42853</v>
      </c>
      <c r="AD37" s="79"/>
      <c r="AE37" s="122">
        <f t="shared" si="4"/>
        <v>42854</v>
      </c>
      <c r="AF37" s="79"/>
      <c r="AG37" s="122">
        <f t="shared" ref="AG37" si="26">AE37+1</f>
        <v>42855</v>
      </c>
      <c r="AH37" s="79"/>
      <c r="AI37" s="118"/>
      <c r="AJ37" s="118"/>
    </row>
    <row r="38" spans="1:36" ht="19.95" customHeight="1" x14ac:dyDescent="0.3">
      <c r="A38" s="40"/>
      <c r="B38" s="98" t="s">
        <v>20</v>
      </c>
      <c r="C38" s="99"/>
      <c r="D38" s="30">
        <f>D37/5</f>
        <v>8</v>
      </c>
      <c r="E38" s="31" t="s">
        <v>19</v>
      </c>
      <c r="F38" s="31"/>
      <c r="G38" s="100"/>
      <c r="H38" s="101"/>
      <c r="I38" s="101"/>
      <c r="J38" s="101"/>
      <c r="K38" s="101"/>
      <c r="L38" s="101"/>
      <c r="M38" s="101"/>
      <c r="N38" s="101"/>
      <c r="O38" s="101"/>
      <c r="P38" s="102"/>
      <c r="Q38" s="44"/>
      <c r="R38" s="2"/>
      <c r="S38" s="8">
        <f t="shared" si="6"/>
        <v>18</v>
      </c>
      <c r="U38" s="122">
        <f t="shared" si="8"/>
        <v>42856</v>
      </c>
      <c r="V38" s="79" t="s">
        <v>47</v>
      </c>
      <c r="W38" s="122">
        <f t="shared" si="0"/>
        <v>42857</v>
      </c>
      <c r="X38" s="79"/>
      <c r="Y38" s="122">
        <f t="shared" si="1"/>
        <v>42858</v>
      </c>
      <c r="Z38" s="79"/>
      <c r="AA38" s="122">
        <f t="shared" si="2"/>
        <v>42859</v>
      </c>
      <c r="AB38" s="79"/>
      <c r="AC38" s="122">
        <f t="shared" si="3"/>
        <v>42860</v>
      </c>
      <c r="AD38" s="79"/>
      <c r="AE38" s="122">
        <f t="shared" si="4"/>
        <v>42861</v>
      </c>
      <c r="AF38" s="79"/>
      <c r="AG38" s="122">
        <f t="shared" ref="AG38" si="27">AE38+1</f>
        <v>42862</v>
      </c>
      <c r="AH38" s="79"/>
      <c r="AI38" s="118" t="s">
        <v>77</v>
      </c>
      <c r="AJ38" s="118"/>
    </row>
    <row r="39" spans="1:36" ht="19.95" customHeight="1" x14ac:dyDescent="0.3">
      <c r="A39" s="40"/>
      <c r="B39" s="98" t="s">
        <v>90</v>
      </c>
      <c r="C39" s="99"/>
      <c r="D39" s="80">
        <f>AI15</f>
        <v>260</v>
      </c>
      <c r="E39" s="33" t="s">
        <v>21</v>
      </c>
      <c r="F39" s="31"/>
      <c r="G39" s="100" t="s">
        <v>89</v>
      </c>
      <c r="H39" s="101"/>
      <c r="I39" s="101"/>
      <c r="J39" s="101"/>
      <c r="K39" s="101"/>
      <c r="L39" s="101"/>
      <c r="M39" s="101"/>
      <c r="N39" s="101"/>
      <c r="O39" s="101"/>
      <c r="P39" s="102"/>
      <c r="Q39" s="44"/>
      <c r="R39" s="2"/>
      <c r="S39" s="8">
        <f t="shared" si="6"/>
        <v>19</v>
      </c>
      <c r="U39" s="122">
        <f t="shared" si="8"/>
        <v>42863</v>
      </c>
      <c r="V39" s="79"/>
      <c r="W39" s="122">
        <f t="shared" si="0"/>
        <v>42864</v>
      </c>
      <c r="X39" s="79"/>
      <c r="Y39" s="122">
        <f t="shared" si="1"/>
        <v>42865</v>
      </c>
      <c r="Z39" s="79"/>
      <c r="AA39" s="122">
        <f t="shared" si="2"/>
        <v>42866</v>
      </c>
      <c r="AB39" s="79"/>
      <c r="AC39" s="122">
        <f t="shared" si="3"/>
        <v>42867</v>
      </c>
      <c r="AD39" s="79"/>
      <c r="AE39" s="122">
        <f t="shared" si="4"/>
        <v>42868</v>
      </c>
      <c r="AF39" s="79"/>
      <c r="AG39" s="122">
        <f t="shared" ref="AG39" si="28">AE39+1</f>
        <v>42869</v>
      </c>
      <c r="AH39" s="79"/>
      <c r="AI39" s="118"/>
      <c r="AJ39" s="118"/>
    </row>
    <row r="40" spans="1:36" ht="19.95" customHeight="1" x14ac:dyDescent="0.3">
      <c r="A40" s="40"/>
      <c r="B40" s="98" t="s">
        <v>22</v>
      </c>
      <c r="C40" s="99"/>
      <c r="D40" s="32">
        <f>D39*D38</f>
        <v>2080</v>
      </c>
      <c r="E40" s="33" t="s">
        <v>19</v>
      </c>
      <c r="F40" s="31"/>
      <c r="G40" s="100"/>
      <c r="H40" s="101"/>
      <c r="I40" s="101"/>
      <c r="J40" s="101"/>
      <c r="K40" s="101"/>
      <c r="L40" s="101"/>
      <c r="M40" s="101"/>
      <c r="N40" s="101"/>
      <c r="O40" s="101"/>
      <c r="P40" s="102"/>
      <c r="Q40" s="44"/>
      <c r="R40" s="2"/>
      <c r="S40" s="8">
        <f t="shared" si="6"/>
        <v>20</v>
      </c>
      <c r="U40" s="122">
        <f t="shared" si="8"/>
        <v>42870</v>
      </c>
      <c r="V40" s="79"/>
      <c r="W40" s="122">
        <f t="shared" si="0"/>
        <v>42871</v>
      </c>
      <c r="X40" s="79"/>
      <c r="Y40" s="122">
        <f t="shared" si="1"/>
        <v>42872</v>
      </c>
      <c r="Z40" s="79"/>
      <c r="AA40" s="122">
        <f t="shared" si="2"/>
        <v>42873</v>
      </c>
      <c r="AB40" s="79"/>
      <c r="AC40" s="122">
        <f t="shared" si="3"/>
        <v>42874</v>
      </c>
      <c r="AD40" s="79"/>
      <c r="AE40" s="122">
        <f t="shared" si="4"/>
        <v>42875</v>
      </c>
      <c r="AF40" s="79"/>
      <c r="AG40" s="122">
        <f t="shared" ref="AG40" si="29">AE40+1</f>
        <v>42876</v>
      </c>
      <c r="AH40" s="79"/>
      <c r="AI40" s="118"/>
      <c r="AJ40" s="118"/>
    </row>
    <row r="41" spans="1:36" ht="19.95" customHeight="1" x14ac:dyDescent="0.3">
      <c r="A41" s="40"/>
      <c r="B41" s="98" t="s">
        <v>23</v>
      </c>
      <c r="C41" s="99"/>
      <c r="D41" s="82">
        <f>IF(L33=0,AI16,AJ16)</f>
        <v>13</v>
      </c>
      <c r="E41" s="33" t="s">
        <v>24</v>
      </c>
      <c r="F41" s="31"/>
      <c r="G41" s="100" t="s">
        <v>89</v>
      </c>
      <c r="H41" s="101"/>
      <c r="I41" s="101"/>
      <c r="J41" s="101"/>
      <c r="K41" s="101"/>
      <c r="L41" s="101"/>
      <c r="M41" s="101"/>
      <c r="N41" s="101"/>
      <c r="O41" s="101"/>
      <c r="P41" s="102"/>
      <c r="Q41" s="44"/>
      <c r="R41" s="2"/>
      <c r="S41" s="8">
        <f t="shared" si="6"/>
        <v>21</v>
      </c>
      <c r="U41" s="122">
        <f t="shared" si="8"/>
        <v>42877</v>
      </c>
      <c r="V41" s="79"/>
      <c r="W41" s="122">
        <f t="shared" si="0"/>
        <v>42878</v>
      </c>
      <c r="X41" s="79"/>
      <c r="Y41" s="122">
        <f t="shared" si="1"/>
        <v>42879</v>
      </c>
      <c r="Z41" s="79"/>
      <c r="AA41" s="122">
        <f t="shared" si="2"/>
        <v>42880</v>
      </c>
      <c r="AB41" s="79" t="s">
        <v>47</v>
      </c>
      <c r="AC41" s="122">
        <f t="shared" si="3"/>
        <v>42881</v>
      </c>
      <c r="AD41" s="79"/>
      <c r="AE41" s="122">
        <f t="shared" si="4"/>
        <v>42882</v>
      </c>
      <c r="AF41" s="79"/>
      <c r="AG41" s="122">
        <f t="shared" ref="AG41" si="30">AE41+1</f>
        <v>42883</v>
      </c>
      <c r="AH41" s="79"/>
      <c r="AI41" s="118" t="s">
        <v>78</v>
      </c>
      <c r="AJ41" s="118"/>
    </row>
    <row r="42" spans="1:36" ht="19.95" customHeight="1" x14ac:dyDescent="0.3">
      <c r="A42" s="40"/>
      <c r="B42" s="98" t="s">
        <v>25</v>
      </c>
      <c r="C42" s="99"/>
      <c r="D42" s="32">
        <f>D40-D41*D38</f>
        <v>1976</v>
      </c>
      <c r="E42" s="33" t="s">
        <v>19</v>
      </c>
      <c r="F42" s="31"/>
      <c r="G42" s="100" t="s">
        <v>26</v>
      </c>
      <c r="H42" s="101"/>
      <c r="I42" s="101"/>
      <c r="J42" s="101"/>
      <c r="K42" s="101"/>
      <c r="L42" s="101"/>
      <c r="M42" s="101"/>
      <c r="N42" s="101"/>
      <c r="O42" s="101"/>
      <c r="P42" s="102"/>
      <c r="Q42" s="44"/>
      <c r="R42" s="2"/>
      <c r="S42" s="8">
        <f t="shared" si="6"/>
        <v>22</v>
      </c>
      <c r="U42" s="122">
        <f t="shared" si="8"/>
        <v>42884</v>
      </c>
      <c r="V42" s="79"/>
      <c r="W42" s="122">
        <f t="shared" si="0"/>
        <v>42885</v>
      </c>
      <c r="X42" s="79"/>
      <c r="Y42" s="122">
        <f t="shared" si="1"/>
        <v>42886</v>
      </c>
      <c r="Z42" s="79"/>
      <c r="AA42" s="122">
        <f t="shared" si="2"/>
        <v>42887</v>
      </c>
      <c r="AB42" s="79"/>
      <c r="AC42" s="122">
        <f t="shared" si="3"/>
        <v>42888</v>
      </c>
      <c r="AD42" s="79"/>
      <c r="AE42" s="122">
        <f t="shared" si="4"/>
        <v>42889</v>
      </c>
      <c r="AF42" s="79"/>
      <c r="AG42" s="122">
        <f t="shared" ref="AG42" si="31">AE42+1</f>
        <v>42890</v>
      </c>
      <c r="AH42" s="79" t="s">
        <v>47</v>
      </c>
      <c r="AI42" s="118"/>
      <c r="AJ42" s="118"/>
    </row>
    <row r="43" spans="1:36" ht="19.95" customHeight="1" x14ac:dyDescent="0.3">
      <c r="A43" s="40"/>
      <c r="B43" s="98" t="s">
        <v>27</v>
      </c>
      <c r="C43" s="99"/>
      <c r="D43" s="32">
        <f>D39-D41</f>
        <v>247</v>
      </c>
      <c r="E43" s="33" t="s">
        <v>24</v>
      </c>
      <c r="F43" s="34" t="s">
        <v>28</v>
      </c>
      <c r="G43" s="100" t="s">
        <v>29</v>
      </c>
      <c r="H43" s="101"/>
      <c r="I43" s="101"/>
      <c r="J43" s="101"/>
      <c r="K43" s="101"/>
      <c r="L43" s="101"/>
      <c r="M43" s="101"/>
      <c r="N43" s="101"/>
      <c r="O43" s="101"/>
      <c r="P43" s="102"/>
      <c r="Q43" s="44"/>
      <c r="R43" s="2"/>
      <c r="S43" s="8">
        <f t="shared" si="6"/>
        <v>23</v>
      </c>
      <c r="U43" s="122">
        <f t="shared" si="8"/>
        <v>42891</v>
      </c>
      <c r="V43" s="79" t="s">
        <v>47</v>
      </c>
      <c r="W43" s="122">
        <f t="shared" si="0"/>
        <v>42892</v>
      </c>
      <c r="X43" s="79"/>
      <c r="Y43" s="122">
        <f t="shared" si="1"/>
        <v>42893</v>
      </c>
      <c r="Z43" s="79"/>
      <c r="AA43" s="122">
        <f t="shared" si="2"/>
        <v>42894</v>
      </c>
      <c r="AB43" s="79"/>
      <c r="AC43" s="122">
        <f t="shared" si="3"/>
        <v>42895</v>
      </c>
      <c r="AD43" s="79"/>
      <c r="AE43" s="122">
        <f t="shared" si="4"/>
        <v>42896</v>
      </c>
      <c r="AF43" s="79"/>
      <c r="AG43" s="122">
        <f t="shared" ref="AG43" si="32">AE43+1</f>
        <v>42897</v>
      </c>
      <c r="AH43" s="79"/>
      <c r="AI43" s="118" t="s">
        <v>79</v>
      </c>
      <c r="AJ43" s="118"/>
    </row>
    <row r="44" spans="1:36" ht="19.95" customHeight="1" x14ac:dyDescent="0.3">
      <c r="A44" s="40"/>
      <c r="B44" s="98" t="s">
        <v>30</v>
      </c>
      <c r="C44" s="99"/>
      <c r="D44" s="35">
        <v>30</v>
      </c>
      <c r="E44" s="33" t="s">
        <v>24</v>
      </c>
      <c r="F44" s="36">
        <f>D44/D43</f>
        <v>0.1214574898785425</v>
      </c>
      <c r="G44" s="100"/>
      <c r="H44" s="101"/>
      <c r="I44" s="101"/>
      <c r="J44" s="101"/>
      <c r="K44" s="101"/>
      <c r="L44" s="101"/>
      <c r="M44" s="101"/>
      <c r="N44" s="101"/>
      <c r="O44" s="101"/>
      <c r="P44" s="102"/>
      <c r="Q44" s="44"/>
      <c r="R44" s="2"/>
      <c r="S44" s="8">
        <f t="shared" si="6"/>
        <v>24</v>
      </c>
      <c r="U44" s="122">
        <f t="shared" si="8"/>
        <v>42898</v>
      </c>
      <c r="V44" s="79"/>
      <c r="W44" s="122">
        <f t="shared" si="0"/>
        <v>42899</v>
      </c>
      <c r="X44" s="79"/>
      <c r="Y44" s="122">
        <f t="shared" si="1"/>
        <v>42900</v>
      </c>
      <c r="Z44" s="79"/>
      <c r="AA44" s="122">
        <f t="shared" si="2"/>
        <v>42901</v>
      </c>
      <c r="AB44" s="79" t="s">
        <v>47</v>
      </c>
      <c r="AC44" s="122">
        <f t="shared" si="3"/>
        <v>42902</v>
      </c>
      <c r="AD44" s="79"/>
      <c r="AE44" s="122">
        <f t="shared" si="4"/>
        <v>42903</v>
      </c>
      <c r="AF44" s="79"/>
      <c r="AG44" s="122">
        <f t="shared" ref="AG44" si="33">AE44+1</f>
        <v>42904</v>
      </c>
      <c r="AH44" s="79"/>
      <c r="AI44" s="118" t="s">
        <v>80</v>
      </c>
      <c r="AJ44" s="118"/>
    </row>
    <row r="45" spans="1:36" ht="19.95" customHeight="1" x14ac:dyDescent="0.3">
      <c r="A45" s="40"/>
      <c r="B45" s="98" t="s">
        <v>31</v>
      </c>
      <c r="C45" s="99"/>
      <c r="D45" s="35">
        <v>4</v>
      </c>
      <c r="E45" s="33" t="s">
        <v>24</v>
      </c>
      <c r="F45" s="36">
        <f>D45/D43</f>
        <v>1.6194331983805668E-2</v>
      </c>
      <c r="G45" s="100" t="s">
        <v>32</v>
      </c>
      <c r="H45" s="101"/>
      <c r="I45" s="101"/>
      <c r="J45" s="101"/>
      <c r="K45" s="101"/>
      <c r="L45" s="101"/>
      <c r="M45" s="101"/>
      <c r="N45" s="101"/>
      <c r="O45" s="101"/>
      <c r="P45" s="102"/>
      <c r="Q45" s="44"/>
      <c r="R45" s="2"/>
      <c r="S45" s="8">
        <f t="shared" si="6"/>
        <v>25</v>
      </c>
      <c r="U45" s="122">
        <f t="shared" si="8"/>
        <v>42905</v>
      </c>
      <c r="V45" s="79"/>
      <c r="W45" s="122">
        <f t="shared" si="0"/>
        <v>42906</v>
      </c>
      <c r="X45" s="79"/>
      <c r="Y45" s="122">
        <f t="shared" si="1"/>
        <v>42907</v>
      </c>
      <c r="Z45" s="79"/>
      <c r="AA45" s="122">
        <f t="shared" si="2"/>
        <v>42908</v>
      </c>
      <c r="AB45" s="79"/>
      <c r="AC45" s="122">
        <f t="shared" si="3"/>
        <v>42909</v>
      </c>
      <c r="AD45" s="79"/>
      <c r="AE45" s="122">
        <f t="shared" si="4"/>
        <v>42910</v>
      </c>
      <c r="AF45" s="79"/>
      <c r="AG45" s="122">
        <f t="shared" ref="AG45" si="34">AE45+1</f>
        <v>42911</v>
      </c>
      <c r="AH45" s="79"/>
      <c r="AI45" s="118"/>
      <c r="AJ45" s="118"/>
    </row>
    <row r="46" spans="1:36" ht="19.95" customHeight="1" x14ac:dyDescent="0.3">
      <c r="A46" s="40"/>
      <c r="B46" s="98" t="s">
        <v>33</v>
      </c>
      <c r="C46" s="99"/>
      <c r="D46" s="35">
        <v>12</v>
      </c>
      <c r="E46" s="33" t="s">
        <v>24</v>
      </c>
      <c r="F46" s="36">
        <f>D46/D43</f>
        <v>4.8582995951417005E-2</v>
      </c>
      <c r="G46" s="100"/>
      <c r="H46" s="101"/>
      <c r="I46" s="101"/>
      <c r="J46" s="101"/>
      <c r="K46" s="101"/>
      <c r="L46" s="101"/>
      <c r="M46" s="101"/>
      <c r="N46" s="101"/>
      <c r="O46" s="101"/>
      <c r="P46" s="102"/>
      <c r="Q46" s="44"/>
      <c r="R46" s="2"/>
      <c r="S46" s="8">
        <f t="shared" si="6"/>
        <v>26</v>
      </c>
      <c r="U46" s="122">
        <f t="shared" si="8"/>
        <v>42912</v>
      </c>
      <c r="V46" s="79"/>
      <c r="W46" s="122">
        <f t="shared" si="0"/>
        <v>42913</v>
      </c>
      <c r="X46" s="79"/>
      <c r="Y46" s="122">
        <f t="shared" si="1"/>
        <v>42914</v>
      </c>
      <c r="Z46" s="79"/>
      <c r="AA46" s="122">
        <f t="shared" si="2"/>
        <v>42915</v>
      </c>
      <c r="AB46" s="79"/>
      <c r="AC46" s="122">
        <f t="shared" si="3"/>
        <v>42916</v>
      </c>
      <c r="AD46" s="79"/>
      <c r="AE46" s="122">
        <f t="shared" si="4"/>
        <v>42917</v>
      </c>
      <c r="AF46" s="79"/>
      <c r="AG46" s="122">
        <f t="shared" ref="AG46" si="35">AE46+1</f>
        <v>42918</v>
      </c>
      <c r="AH46" s="79"/>
      <c r="AI46" s="118"/>
      <c r="AJ46" s="118"/>
    </row>
    <row r="47" spans="1:36" ht="19.95" customHeight="1" x14ac:dyDescent="0.3">
      <c r="A47" s="40"/>
      <c r="B47" s="98" t="s">
        <v>34</v>
      </c>
      <c r="C47" s="99"/>
      <c r="D47" s="35">
        <v>2</v>
      </c>
      <c r="E47" s="33" t="s">
        <v>24</v>
      </c>
      <c r="F47" s="36">
        <f>D47/D43</f>
        <v>8.0971659919028341E-3</v>
      </c>
      <c r="G47" s="100"/>
      <c r="H47" s="101"/>
      <c r="I47" s="101"/>
      <c r="J47" s="101"/>
      <c r="K47" s="101"/>
      <c r="L47" s="101"/>
      <c r="M47" s="101"/>
      <c r="N47" s="101"/>
      <c r="O47" s="101"/>
      <c r="P47" s="102"/>
      <c r="Q47" s="44"/>
      <c r="R47" s="2"/>
      <c r="S47" s="8">
        <f t="shared" si="6"/>
        <v>27</v>
      </c>
      <c r="U47" s="122">
        <f t="shared" si="8"/>
        <v>42919</v>
      </c>
      <c r="V47" s="79"/>
      <c r="W47" s="122">
        <f t="shared" si="0"/>
        <v>42920</v>
      </c>
      <c r="X47" s="79"/>
      <c r="Y47" s="122">
        <f t="shared" si="1"/>
        <v>42921</v>
      </c>
      <c r="Z47" s="79"/>
      <c r="AA47" s="122">
        <f t="shared" si="2"/>
        <v>42922</v>
      </c>
      <c r="AB47" s="79"/>
      <c r="AC47" s="122">
        <f t="shared" si="3"/>
        <v>42923</v>
      </c>
      <c r="AD47" s="79"/>
      <c r="AE47" s="122">
        <f t="shared" si="4"/>
        <v>42924</v>
      </c>
      <c r="AF47" s="79"/>
      <c r="AG47" s="122">
        <f t="shared" ref="AG47" si="36">AE47+1</f>
        <v>42925</v>
      </c>
      <c r="AH47" s="79"/>
      <c r="AI47" s="118"/>
      <c r="AJ47" s="118"/>
    </row>
    <row r="48" spans="1:36" ht="19.95" customHeight="1" x14ac:dyDescent="0.3">
      <c r="A48" s="40"/>
      <c r="B48" s="98" t="s">
        <v>35</v>
      </c>
      <c r="C48" s="99"/>
      <c r="D48" s="32">
        <f>SUM(D44:D47)</f>
        <v>48</v>
      </c>
      <c r="E48" s="33" t="s">
        <v>24</v>
      </c>
      <c r="F48" s="37">
        <f>D48/D43</f>
        <v>0.19433198380566802</v>
      </c>
      <c r="G48" s="100"/>
      <c r="H48" s="101"/>
      <c r="I48" s="101"/>
      <c r="J48" s="101"/>
      <c r="K48" s="101"/>
      <c r="L48" s="101"/>
      <c r="M48" s="101"/>
      <c r="N48" s="101"/>
      <c r="O48" s="101"/>
      <c r="P48" s="102"/>
      <c r="Q48" s="44"/>
      <c r="R48" s="2"/>
      <c r="S48" s="8">
        <f t="shared" si="6"/>
        <v>28</v>
      </c>
      <c r="U48" s="122">
        <f t="shared" si="8"/>
        <v>42926</v>
      </c>
      <c r="V48" s="79"/>
      <c r="W48" s="122">
        <f t="shared" si="0"/>
        <v>42927</v>
      </c>
      <c r="X48" s="79"/>
      <c r="Y48" s="122">
        <f t="shared" si="1"/>
        <v>42928</v>
      </c>
      <c r="Z48" s="79"/>
      <c r="AA48" s="122">
        <f t="shared" si="2"/>
        <v>42929</v>
      </c>
      <c r="AB48" s="79"/>
      <c r="AC48" s="122">
        <f t="shared" si="3"/>
        <v>42930</v>
      </c>
      <c r="AD48" s="79"/>
      <c r="AE48" s="122">
        <f t="shared" si="4"/>
        <v>42931</v>
      </c>
      <c r="AF48" s="79"/>
      <c r="AG48" s="122">
        <f t="shared" ref="AG48" si="37">AE48+1</f>
        <v>42932</v>
      </c>
      <c r="AH48" s="79"/>
      <c r="AI48" s="118"/>
      <c r="AJ48" s="118"/>
    </row>
    <row r="49" spans="1:36" ht="19.95" customHeight="1" x14ac:dyDescent="0.3">
      <c r="A49" s="40"/>
      <c r="B49" s="98" t="s">
        <v>36</v>
      </c>
      <c r="C49" s="99"/>
      <c r="D49" s="38">
        <f>D42/D50</f>
        <v>1.2412060301507537</v>
      </c>
      <c r="E49" s="33" t="s">
        <v>37</v>
      </c>
      <c r="F49" s="39"/>
      <c r="G49" s="100"/>
      <c r="H49" s="101"/>
      <c r="I49" s="101"/>
      <c r="J49" s="101"/>
      <c r="K49" s="101"/>
      <c r="L49" s="101"/>
      <c r="M49" s="101"/>
      <c r="N49" s="101"/>
      <c r="O49" s="101"/>
      <c r="P49" s="102"/>
      <c r="Q49" s="44"/>
      <c r="R49" s="2"/>
      <c r="S49" s="8">
        <f t="shared" si="6"/>
        <v>29</v>
      </c>
      <c r="U49" s="122">
        <f t="shared" si="8"/>
        <v>42933</v>
      </c>
      <c r="V49" s="79"/>
      <c r="W49" s="122">
        <f t="shared" si="0"/>
        <v>42934</v>
      </c>
      <c r="X49" s="79"/>
      <c r="Y49" s="122">
        <f t="shared" si="1"/>
        <v>42935</v>
      </c>
      <c r="Z49" s="79"/>
      <c r="AA49" s="122">
        <f t="shared" si="2"/>
        <v>42936</v>
      </c>
      <c r="AB49" s="79"/>
      <c r="AC49" s="122">
        <f t="shared" si="3"/>
        <v>42937</v>
      </c>
      <c r="AD49" s="79"/>
      <c r="AE49" s="122">
        <f t="shared" si="4"/>
        <v>42938</v>
      </c>
      <c r="AF49" s="79"/>
      <c r="AG49" s="122">
        <f t="shared" ref="AG49" si="38">AE49+1</f>
        <v>42939</v>
      </c>
      <c r="AH49" s="79"/>
      <c r="AI49" s="118"/>
      <c r="AJ49" s="118"/>
    </row>
    <row r="50" spans="1:36" ht="19.95" customHeight="1" thickBot="1" x14ac:dyDescent="0.35">
      <c r="A50" s="40"/>
      <c r="B50" s="96" t="s">
        <v>85</v>
      </c>
      <c r="C50" s="97"/>
      <c r="D50" s="62">
        <f>D42-D48*D38</f>
        <v>1592</v>
      </c>
      <c r="E50" s="86" t="s">
        <v>19</v>
      </c>
      <c r="F50" s="87"/>
      <c r="G50" s="93" t="s">
        <v>86</v>
      </c>
      <c r="H50" s="94"/>
      <c r="I50" s="94"/>
      <c r="J50" s="94"/>
      <c r="K50" s="94"/>
      <c r="L50" s="94"/>
      <c r="M50" s="94"/>
      <c r="N50" s="94"/>
      <c r="O50" s="94"/>
      <c r="P50" s="95"/>
      <c r="Q50" s="44"/>
      <c r="R50" s="2"/>
      <c r="S50" s="8">
        <f t="shared" si="6"/>
        <v>30</v>
      </c>
      <c r="U50" s="122">
        <f t="shared" si="8"/>
        <v>42940</v>
      </c>
      <c r="V50" s="79"/>
      <c r="W50" s="122">
        <f t="shared" si="0"/>
        <v>42941</v>
      </c>
      <c r="X50" s="79"/>
      <c r="Y50" s="122">
        <f t="shared" si="1"/>
        <v>42942</v>
      </c>
      <c r="Z50" s="79"/>
      <c r="AA50" s="122">
        <f t="shared" si="2"/>
        <v>42943</v>
      </c>
      <c r="AB50" s="79"/>
      <c r="AC50" s="122">
        <f t="shared" si="3"/>
        <v>42944</v>
      </c>
      <c r="AD50" s="79"/>
      <c r="AE50" s="122">
        <f t="shared" si="4"/>
        <v>42945</v>
      </c>
      <c r="AF50" s="79"/>
      <c r="AG50" s="122">
        <f t="shared" ref="AG50" si="39">AE50+1</f>
        <v>42946</v>
      </c>
      <c r="AH50" s="79"/>
      <c r="AI50" s="118"/>
      <c r="AJ50" s="118"/>
    </row>
    <row r="51" spans="1:36" ht="19.95" customHeight="1" x14ac:dyDescent="0.3">
      <c r="A51" s="40"/>
      <c r="B51" s="45"/>
      <c r="C51" s="46"/>
      <c r="D51" s="47"/>
      <c r="E51" s="48"/>
      <c r="F51" s="41"/>
      <c r="G51" s="40"/>
      <c r="H51" s="40"/>
      <c r="I51" s="40"/>
      <c r="J51" s="40"/>
      <c r="K51" s="40"/>
      <c r="L51" s="40"/>
      <c r="M51" s="40"/>
      <c r="N51" s="40"/>
      <c r="O51" s="40"/>
      <c r="P51" s="40"/>
      <c r="Q51" s="40"/>
      <c r="S51" s="8">
        <f t="shared" si="6"/>
        <v>31</v>
      </c>
      <c r="U51" s="122">
        <f t="shared" si="8"/>
        <v>42947</v>
      </c>
      <c r="V51" s="79"/>
      <c r="W51" s="122">
        <f t="shared" si="0"/>
        <v>42948</v>
      </c>
      <c r="X51" s="79"/>
      <c r="Y51" s="122">
        <f t="shared" si="1"/>
        <v>42949</v>
      </c>
      <c r="Z51" s="79"/>
      <c r="AA51" s="122">
        <f t="shared" si="2"/>
        <v>42950</v>
      </c>
      <c r="AB51" s="79"/>
      <c r="AC51" s="122">
        <f t="shared" si="3"/>
        <v>42951</v>
      </c>
      <c r="AD51" s="79"/>
      <c r="AE51" s="122">
        <f t="shared" si="4"/>
        <v>42952</v>
      </c>
      <c r="AF51" s="79"/>
      <c r="AG51" s="122">
        <f t="shared" ref="AG51" si="40">AE51+1</f>
        <v>42953</v>
      </c>
      <c r="AH51" s="79"/>
      <c r="AI51" s="118"/>
      <c r="AJ51" s="118"/>
    </row>
    <row r="52" spans="1:36" ht="19.95" customHeight="1" x14ac:dyDescent="0.3">
      <c r="A52" s="40"/>
      <c r="B52" s="83"/>
      <c r="C52" s="46"/>
      <c r="D52" s="47"/>
      <c r="E52" s="48"/>
      <c r="F52" s="41"/>
      <c r="G52" s="40"/>
      <c r="H52" s="40"/>
      <c r="I52" s="40"/>
      <c r="J52" s="40"/>
      <c r="K52" s="40"/>
      <c r="L52" s="40"/>
      <c r="M52" s="40"/>
      <c r="N52" s="40"/>
      <c r="O52" s="40"/>
      <c r="P52" s="40"/>
      <c r="Q52" s="40"/>
      <c r="S52" s="8">
        <f t="shared" si="6"/>
        <v>32</v>
      </c>
      <c r="U52" s="122">
        <f t="shared" si="8"/>
        <v>42954</v>
      </c>
      <c r="V52" s="79"/>
      <c r="W52" s="122">
        <f t="shared" si="0"/>
        <v>42955</v>
      </c>
      <c r="X52" s="79"/>
      <c r="Y52" s="122">
        <f t="shared" si="1"/>
        <v>42956</v>
      </c>
      <c r="Z52" s="79"/>
      <c r="AA52" s="122">
        <f t="shared" si="2"/>
        <v>42957</v>
      </c>
      <c r="AB52" s="79"/>
      <c r="AC52" s="122">
        <f t="shared" si="3"/>
        <v>42958</v>
      </c>
      <c r="AD52" s="79"/>
      <c r="AE52" s="122">
        <f t="shared" si="4"/>
        <v>42959</v>
      </c>
      <c r="AF52" s="79"/>
      <c r="AG52" s="122">
        <f t="shared" ref="AG52" si="41">AE52+1</f>
        <v>42960</v>
      </c>
      <c r="AH52" s="79"/>
      <c r="AI52" s="118"/>
      <c r="AJ52" s="118"/>
    </row>
    <row r="53" spans="1:36" ht="19.95" customHeight="1" x14ac:dyDescent="0.3">
      <c r="B53" s="3"/>
      <c r="C53" s="4"/>
      <c r="D53" s="5"/>
      <c r="E53" s="6"/>
      <c r="S53" s="8">
        <f t="shared" si="6"/>
        <v>33</v>
      </c>
      <c r="U53" s="122">
        <f t="shared" si="8"/>
        <v>42961</v>
      </c>
      <c r="V53" s="79"/>
      <c r="W53" s="122">
        <f t="shared" ref="W53:W72" si="42">U53+1</f>
        <v>42962</v>
      </c>
      <c r="X53" s="79" t="s">
        <v>47</v>
      </c>
      <c r="Y53" s="122">
        <f t="shared" ref="Y53:Y72" si="43">W53+1</f>
        <v>42963</v>
      </c>
      <c r="Z53" s="79"/>
      <c r="AA53" s="122">
        <f t="shared" ref="AA53:AA72" si="44">Y53+1</f>
        <v>42964</v>
      </c>
      <c r="AB53" s="79"/>
      <c r="AC53" s="122">
        <f t="shared" ref="AC53:AC72" si="45">AA53+1</f>
        <v>42965</v>
      </c>
      <c r="AD53" s="79"/>
      <c r="AE53" s="122">
        <f t="shared" ref="AE53:AE72" si="46">AC53+1</f>
        <v>42966</v>
      </c>
      <c r="AF53" s="79"/>
      <c r="AG53" s="122">
        <f t="shared" ref="AG53" si="47">AE53+1</f>
        <v>42967</v>
      </c>
      <c r="AH53" s="79"/>
      <c r="AI53" s="118" t="s">
        <v>81</v>
      </c>
      <c r="AJ53" s="118"/>
    </row>
    <row r="54" spans="1:36" ht="19.95" customHeight="1" x14ac:dyDescent="0.3">
      <c r="B54" s="117" t="s">
        <v>71</v>
      </c>
      <c r="C54" s="117"/>
      <c r="D54" s="117"/>
      <c r="E54" s="117"/>
      <c r="F54" s="117"/>
      <c r="G54" s="117"/>
      <c r="H54" s="117"/>
      <c r="I54" s="117"/>
      <c r="J54" s="117"/>
      <c r="K54" s="117"/>
      <c r="L54" s="117"/>
      <c r="M54" s="117"/>
      <c r="N54" s="117"/>
      <c r="O54" s="117"/>
      <c r="P54" s="117"/>
      <c r="Q54" s="117"/>
      <c r="S54" s="8">
        <f t="shared" si="6"/>
        <v>34</v>
      </c>
      <c r="U54" s="122">
        <f t="shared" si="8"/>
        <v>42968</v>
      </c>
      <c r="V54" s="79"/>
      <c r="W54" s="122">
        <f t="shared" si="42"/>
        <v>42969</v>
      </c>
      <c r="X54" s="79"/>
      <c r="Y54" s="122">
        <f t="shared" si="43"/>
        <v>42970</v>
      </c>
      <c r="Z54" s="79"/>
      <c r="AA54" s="122">
        <f t="shared" si="44"/>
        <v>42971</v>
      </c>
      <c r="AB54" s="79"/>
      <c r="AC54" s="122">
        <f t="shared" si="45"/>
        <v>42972</v>
      </c>
      <c r="AD54" s="79"/>
      <c r="AE54" s="122">
        <f t="shared" si="46"/>
        <v>42973</v>
      </c>
      <c r="AF54" s="79"/>
      <c r="AG54" s="122">
        <f t="shared" ref="AG54" si="48">AE54+1</f>
        <v>42974</v>
      </c>
      <c r="AH54" s="79"/>
      <c r="AI54" s="118"/>
      <c r="AJ54" s="118"/>
    </row>
    <row r="55" spans="1:36" ht="19.95" customHeight="1" x14ac:dyDescent="0.3">
      <c r="B55" s="117"/>
      <c r="C55" s="117"/>
      <c r="D55" s="117"/>
      <c r="E55" s="117"/>
      <c r="F55" s="117"/>
      <c r="G55" s="117"/>
      <c r="H55" s="117"/>
      <c r="I55" s="117"/>
      <c r="J55" s="117"/>
      <c r="K55" s="117"/>
      <c r="L55" s="117"/>
      <c r="M55" s="117"/>
      <c r="N55" s="117"/>
      <c r="O55" s="117"/>
      <c r="P55" s="117"/>
      <c r="Q55" s="117"/>
      <c r="S55" s="8">
        <f t="shared" si="6"/>
        <v>35</v>
      </c>
      <c r="U55" s="122">
        <f t="shared" si="8"/>
        <v>42975</v>
      </c>
      <c r="V55" s="79"/>
      <c r="W55" s="122">
        <f t="shared" si="42"/>
        <v>42976</v>
      </c>
      <c r="X55" s="79"/>
      <c r="Y55" s="122">
        <f t="shared" si="43"/>
        <v>42977</v>
      </c>
      <c r="Z55" s="79"/>
      <c r="AA55" s="122">
        <f t="shared" si="44"/>
        <v>42978</v>
      </c>
      <c r="AB55" s="79"/>
      <c r="AC55" s="122">
        <f t="shared" si="45"/>
        <v>42979</v>
      </c>
      <c r="AD55" s="79"/>
      <c r="AE55" s="122">
        <f t="shared" si="46"/>
        <v>42980</v>
      </c>
      <c r="AF55" s="79"/>
      <c r="AG55" s="122">
        <f t="shared" ref="AG55" si="49">AE55+1</f>
        <v>42981</v>
      </c>
      <c r="AH55" s="79"/>
      <c r="AI55" s="118"/>
      <c r="AJ55" s="118"/>
    </row>
    <row r="56" spans="1:36" ht="19.95" customHeight="1" x14ac:dyDescent="0.3">
      <c r="B56" s="117"/>
      <c r="C56" s="117"/>
      <c r="D56" s="117"/>
      <c r="E56" s="117"/>
      <c r="F56" s="117"/>
      <c r="G56" s="117"/>
      <c r="H56" s="117"/>
      <c r="I56" s="117"/>
      <c r="J56" s="117"/>
      <c r="K56" s="117"/>
      <c r="L56" s="117"/>
      <c r="M56" s="117"/>
      <c r="N56" s="117"/>
      <c r="O56" s="117"/>
      <c r="P56" s="117"/>
      <c r="Q56" s="117"/>
      <c r="S56" s="8">
        <f t="shared" si="6"/>
        <v>36</v>
      </c>
      <c r="U56" s="122">
        <f t="shared" si="8"/>
        <v>42982</v>
      </c>
      <c r="V56" s="79"/>
      <c r="W56" s="122">
        <f t="shared" si="42"/>
        <v>42983</v>
      </c>
      <c r="X56" s="79"/>
      <c r="Y56" s="122">
        <f t="shared" si="43"/>
        <v>42984</v>
      </c>
      <c r="Z56" s="79"/>
      <c r="AA56" s="122">
        <f t="shared" si="44"/>
        <v>42985</v>
      </c>
      <c r="AB56" s="79"/>
      <c r="AC56" s="122">
        <f t="shared" si="45"/>
        <v>42986</v>
      </c>
      <c r="AD56" s="79"/>
      <c r="AE56" s="122">
        <f t="shared" si="46"/>
        <v>42987</v>
      </c>
      <c r="AF56" s="79"/>
      <c r="AG56" s="122">
        <f t="shared" ref="AG56" si="50">AE56+1</f>
        <v>42988</v>
      </c>
      <c r="AH56" s="79"/>
      <c r="AI56" s="118"/>
      <c r="AJ56" s="118"/>
    </row>
    <row r="57" spans="1:36" ht="19.95" customHeight="1" x14ac:dyDescent="0.3">
      <c r="B57" s="117"/>
      <c r="C57" s="117"/>
      <c r="D57" s="117"/>
      <c r="E57" s="117"/>
      <c r="F57" s="117"/>
      <c r="G57" s="117"/>
      <c r="H57" s="117"/>
      <c r="I57" s="117"/>
      <c r="J57" s="117"/>
      <c r="K57" s="117"/>
      <c r="L57" s="117"/>
      <c r="M57" s="117"/>
      <c r="N57" s="117"/>
      <c r="O57" s="117"/>
      <c r="P57" s="117"/>
      <c r="Q57" s="117"/>
      <c r="S57" s="8">
        <f t="shared" si="6"/>
        <v>37</v>
      </c>
      <c r="U57" s="122">
        <f t="shared" si="8"/>
        <v>42989</v>
      </c>
      <c r="V57" s="79"/>
      <c r="W57" s="122">
        <f t="shared" si="42"/>
        <v>42990</v>
      </c>
      <c r="X57" s="79"/>
      <c r="Y57" s="122">
        <f t="shared" si="43"/>
        <v>42991</v>
      </c>
      <c r="Z57" s="79"/>
      <c r="AA57" s="122">
        <f t="shared" si="44"/>
        <v>42992</v>
      </c>
      <c r="AB57" s="79"/>
      <c r="AC57" s="122">
        <f t="shared" si="45"/>
        <v>42993</v>
      </c>
      <c r="AD57" s="79"/>
      <c r="AE57" s="122">
        <f t="shared" si="46"/>
        <v>42994</v>
      </c>
      <c r="AF57" s="79"/>
      <c r="AG57" s="122">
        <f t="shared" ref="AG57" si="51">AE57+1</f>
        <v>42995</v>
      </c>
      <c r="AH57" s="79"/>
      <c r="AI57" s="118"/>
      <c r="AJ57" s="118"/>
    </row>
    <row r="58" spans="1:36" ht="19.95" customHeight="1" x14ac:dyDescent="0.3">
      <c r="B58" s="117"/>
      <c r="C58" s="117"/>
      <c r="D58" s="117"/>
      <c r="E58" s="117"/>
      <c r="F58" s="117"/>
      <c r="G58" s="117"/>
      <c r="H58" s="117"/>
      <c r="I58" s="117"/>
      <c r="J58" s="117"/>
      <c r="K58" s="117"/>
      <c r="L58" s="117"/>
      <c r="M58" s="117"/>
      <c r="N58" s="117"/>
      <c r="O58" s="117"/>
      <c r="P58" s="117"/>
      <c r="Q58" s="117"/>
      <c r="S58" s="8">
        <f t="shared" si="6"/>
        <v>38</v>
      </c>
      <c r="U58" s="122">
        <f t="shared" si="8"/>
        <v>42996</v>
      </c>
      <c r="V58" s="79"/>
      <c r="W58" s="122">
        <f t="shared" si="42"/>
        <v>42997</v>
      </c>
      <c r="X58" s="79"/>
      <c r="Y58" s="122">
        <f t="shared" si="43"/>
        <v>42998</v>
      </c>
      <c r="Z58" s="79"/>
      <c r="AA58" s="122">
        <f t="shared" si="44"/>
        <v>42999</v>
      </c>
      <c r="AB58" s="79"/>
      <c r="AC58" s="122">
        <f t="shared" si="45"/>
        <v>43000</v>
      </c>
      <c r="AD58" s="79"/>
      <c r="AE58" s="122">
        <f t="shared" si="46"/>
        <v>43001</v>
      </c>
      <c r="AF58" s="79"/>
      <c r="AG58" s="122">
        <f t="shared" ref="AG58" si="52">AE58+1</f>
        <v>43002</v>
      </c>
      <c r="AH58" s="79"/>
      <c r="AI58" s="118"/>
      <c r="AJ58" s="118"/>
    </row>
    <row r="59" spans="1:36" ht="19.95" customHeight="1" x14ac:dyDescent="0.3">
      <c r="B59" s="117"/>
      <c r="C59" s="117"/>
      <c r="D59" s="117"/>
      <c r="E59" s="117"/>
      <c r="F59" s="117"/>
      <c r="G59" s="117"/>
      <c r="H59" s="117"/>
      <c r="I59" s="117"/>
      <c r="J59" s="117"/>
      <c r="K59" s="117"/>
      <c r="L59" s="117"/>
      <c r="M59" s="117"/>
      <c r="N59" s="117"/>
      <c r="O59" s="117"/>
      <c r="P59" s="117"/>
      <c r="Q59" s="117"/>
      <c r="S59" s="8">
        <f t="shared" si="6"/>
        <v>39</v>
      </c>
      <c r="U59" s="122">
        <f t="shared" si="8"/>
        <v>43003</v>
      </c>
      <c r="V59" s="79"/>
      <c r="W59" s="122">
        <f t="shared" si="42"/>
        <v>43004</v>
      </c>
      <c r="X59" s="79"/>
      <c r="Y59" s="122">
        <f t="shared" si="43"/>
        <v>43005</v>
      </c>
      <c r="Z59" s="79"/>
      <c r="AA59" s="122">
        <f t="shared" si="44"/>
        <v>43006</v>
      </c>
      <c r="AB59" s="79"/>
      <c r="AC59" s="122">
        <f t="shared" si="45"/>
        <v>43007</v>
      </c>
      <c r="AD59" s="79"/>
      <c r="AE59" s="122">
        <f t="shared" si="46"/>
        <v>43008</v>
      </c>
      <c r="AF59" s="79"/>
      <c r="AG59" s="122">
        <f t="shared" ref="AG59" si="53">AE59+1</f>
        <v>43009</v>
      </c>
      <c r="AH59" s="79"/>
      <c r="AI59" s="118"/>
      <c r="AJ59" s="118"/>
    </row>
    <row r="60" spans="1:36" ht="19.95" customHeight="1" x14ac:dyDescent="0.3">
      <c r="B60" s="117"/>
      <c r="C60" s="117"/>
      <c r="D60" s="117"/>
      <c r="E60" s="117"/>
      <c r="F60" s="117"/>
      <c r="G60" s="117"/>
      <c r="H60" s="117"/>
      <c r="I60" s="117"/>
      <c r="J60" s="117"/>
      <c r="K60" s="117"/>
      <c r="L60" s="117"/>
      <c r="M60" s="117"/>
      <c r="N60" s="117"/>
      <c r="O60" s="117"/>
      <c r="P60" s="117"/>
      <c r="Q60" s="117"/>
      <c r="S60" s="8">
        <f t="shared" si="6"/>
        <v>40</v>
      </c>
      <c r="U60" s="122">
        <f t="shared" si="8"/>
        <v>43010</v>
      </c>
      <c r="V60" s="79"/>
      <c r="W60" s="122">
        <f t="shared" si="42"/>
        <v>43011</v>
      </c>
      <c r="X60" s="79" t="s">
        <v>47</v>
      </c>
      <c r="Y60" s="122">
        <f t="shared" si="43"/>
        <v>43012</v>
      </c>
      <c r="Z60" s="79"/>
      <c r="AA60" s="122">
        <f t="shared" si="44"/>
        <v>43013</v>
      </c>
      <c r="AB60" s="79"/>
      <c r="AC60" s="122">
        <f t="shared" si="45"/>
        <v>43014</v>
      </c>
      <c r="AD60" s="79"/>
      <c r="AE60" s="122">
        <f t="shared" si="46"/>
        <v>43015</v>
      </c>
      <c r="AF60" s="79"/>
      <c r="AG60" s="122">
        <f t="shared" ref="AG60" si="54">AE60+1</f>
        <v>43016</v>
      </c>
      <c r="AH60" s="79"/>
      <c r="AI60" s="118" t="s">
        <v>82</v>
      </c>
      <c r="AJ60" s="118"/>
    </row>
    <row r="61" spans="1:36" ht="19.95" customHeight="1" x14ac:dyDescent="0.3">
      <c r="B61" s="117"/>
      <c r="C61" s="117"/>
      <c r="D61" s="117"/>
      <c r="E61" s="117"/>
      <c r="F61" s="117"/>
      <c r="G61" s="117"/>
      <c r="H61" s="117"/>
      <c r="I61" s="117"/>
      <c r="J61" s="117"/>
      <c r="K61" s="117"/>
      <c r="L61" s="117"/>
      <c r="M61" s="117"/>
      <c r="N61" s="117"/>
      <c r="O61" s="117"/>
      <c r="P61" s="117"/>
      <c r="Q61" s="117"/>
      <c r="S61" s="8">
        <f t="shared" si="6"/>
        <v>41</v>
      </c>
      <c r="U61" s="122">
        <f t="shared" si="8"/>
        <v>43017</v>
      </c>
      <c r="V61" s="79"/>
      <c r="W61" s="122">
        <f t="shared" si="42"/>
        <v>43018</v>
      </c>
      <c r="X61" s="79"/>
      <c r="Y61" s="122">
        <f t="shared" si="43"/>
        <v>43019</v>
      </c>
      <c r="Z61" s="79"/>
      <c r="AA61" s="122">
        <f t="shared" si="44"/>
        <v>43020</v>
      </c>
      <c r="AB61" s="79"/>
      <c r="AC61" s="122">
        <f t="shared" si="45"/>
        <v>43021</v>
      </c>
      <c r="AD61" s="79"/>
      <c r="AE61" s="122">
        <f t="shared" si="46"/>
        <v>43022</v>
      </c>
      <c r="AF61" s="79"/>
      <c r="AG61" s="122">
        <f t="shared" ref="AG61" si="55">AE61+1</f>
        <v>43023</v>
      </c>
      <c r="AH61" s="79"/>
      <c r="AI61" s="118"/>
      <c r="AJ61" s="118"/>
    </row>
    <row r="62" spans="1:36" ht="19.95" customHeight="1" x14ac:dyDescent="0.3">
      <c r="B62" s="117"/>
      <c r="C62" s="117"/>
      <c r="D62" s="117"/>
      <c r="E62" s="117"/>
      <c r="F62" s="117"/>
      <c r="G62" s="117"/>
      <c r="H62" s="117"/>
      <c r="I62" s="117"/>
      <c r="J62" s="117"/>
      <c r="K62" s="117"/>
      <c r="L62" s="117"/>
      <c r="M62" s="117"/>
      <c r="N62" s="117"/>
      <c r="O62" s="117"/>
      <c r="P62" s="117"/>
      <c r="Q62" s="117"/>
      <c r="S62" s="8">
        <f t="shared" si="6"/>
        <v>42</v>
      </c>
      <c r="U62" s="122">
        <f t="shared" si="8"/>
        <v>43024</v>
      </c>
      <c r="V62" s="79"/>
      <c r="W62" s="122">
        <f t="shared" si="42"/>
        <v>43025</v>
      </c>
      <c r="X62" s="79"/>
      <c r="Y62" s="122">
        <f t="shared" si="43"/>
        <v>43026</v>
      </c>
      <c r="Z62" s="79"/>
      <c r="AA62" s="122">
        <f t="shared" si="44"/>
        <v>43027</v>
      </c>
      <c r="AB62" s="79"/>
      <c r="AC62" s="122">
        <f t="shared" si="45"/>
        <v>43028</v>
      </c>
      <c r="AD62" s="79"/>
      <c r="AE62" s="122">
        <f t="shared" si="46"/>
        <v>43029</v>
      </c>
      <c r="AF62" s="79"/>
      <c r="AG62" s="122">
        <f t="shared" ref="AG62" si="56">AE62+1</f>
        <v>43030</v>
      </c>
      <c r="AH62" s="79"/>
      <c r="AI62" s="118"/>
      <c r="AJ62" s="118"/>
    </row>
    <row r="63" spans="1:36" ht="19.95" customHeight="1" x14ac:dyDescent="0.3">
      <c r="B63" s="117"/>
      <c r="C63" s="117"/>
      <c r="D63" s="117"/>
      <c r="E63" s="117"/>
      <c r="F63" s="117"/>
      <c r="G63" s="117"/>
      <c r="H63" s="117"/>
      <c r="I63" s="117"/>
      <c r="J63" s="117"/>
      <c r="K63" s="117"/>
      <c r="L63" s="117"/>
      <c r="M63" s="117"/>
      <c r="N63" s="117"/>
      <c r="O63" s="117"/>
      <c r="P63" s="117"/>
      <c r="Q63" s="117"/>
      <c r="S63" s="8">
        <f t="shared" si="6"/>
        <v>43</v>
      </c>
      <c r="U63" s="122">
        <f t="shared" si="8"/>
        <v>43031</v>
      </c>
      <c r="V63" s="79"/>
      <c r="W63" s="122">
        <f t="shared" si="42"/>
        <v>43032</v>
      </c>
      <c r="X63" s="79"/>
      <c r="Y63" s="122">
        <f t="shared" si="43"/>
        <v>43033</v>
      </c>
      <c r="Z63" s="79"/>
      <c r="AA63" s="122">
        <f t="shared" si="44"/>
        <v>43034</v>
      </c>
      <c r="AB63" s="79"/>
      <c r="AC63" s="122">
        <f t="shared" si="45"/>
        <v>43035</v>
      </c>
      <c r="AD63" s="79"/>
      <c r="AE63" s="122">
        <f t="shared" si="46"/>
        <v>43036</v>
      </c>
      <c r="AF63" s="79"/>
      <c r="AG63" s="122">
        <f t="shared" ref="AG63" si="57">AE63+1</f>
        <v>43037</v>
      </c>
      <c r="AH63" s="79"/>
      <c r="AI63" s="118"/>
      <c r="AJ63" s="118"/>
    </row>
    <row r="64" spans="1:36" ht="19.95" customHeight="1" x14ac:dyDescent="0.3">
      <c r="B64" s="117"/>
      <c r="C64" s="117"/>
      <c r="D64" s="117"/>
      <c r="E64" s="117"/>
      <c r="F64" s="117"/>
      <c r="G64" s="117"/>
      <c r="H64" s="117"/>
      <c r="I64" s="117"/>
      <c r="J64" s="117"/>
      <c r="K64" s="117"/>
      <c r="L64" s="117"/>
      <c r="M64" s="117"/>
      <c r="N64" s="117"/>
      <c r="O64" s="117"/>
      <c r="P64" s="117"/>
      <c r="Q64" s="117"/>
      <c r="S64" s="8">
        <f t="shared" si="6"/>
        <v>44</v>
      </c>
      <c r="U64" s="122">
        <f t="shared" si="8"/>
        <v>43038</v>
      </c>
      <c r="V64" s="79"/>
      <c r="W64" s="122">
        <f t="shared" si="42"/>
        <v>43039</v>
      </c>
      <c r="X64" s="79" t="s">
        <v>47</v>
      </c>
      <c r="Y64" s="122">
        <f t="shared" si="43"/>
        <v>43040</v>
      </c>
      <c r="Z64" s="79" t="s">
        <v>47</v>
      </c>
      <c r="AA64" s="122">
        <f t="shared" si="44"/>
        <v>43041</v>
      </c>
      <c r="AB64" s="79"/>
      <c r="AC64" s="122">
        <f t="shared" si="45"/>
        <v>43042</v>
      </c>
      <c r="AD64" s="79"/>
      <c r="AE64" s="122">
        <f t="shared" si="46"/>
        <v>43043</v>
      </c>
      <c r="AF64" s="79"/>
      <c r="AG64" s="122">
        <f t="shared" ref="AG64" si="58">AE64+1</f>
        <v>43044</v>
      </c>
      <c r="AH64" s="79"/>
      <c r="AI64" s="118" t="s">
        <v>83</v>
      </c>
      <c r="AJ64" s="118"/>
    </row>
    <row r="65" spans="2:36" ht="19.95" customHeight="1" x14ac:dyDescent="0.3">
      <c r="B65" s="117"/>
      <c r="C65" s="117"/>
      <c r="D65" s="117"/>
      <c r="E65" s="117"/>
      <c r="F65" s="117"/>
      <c r="G65" s="117"/>
      <c r="H65" s="117"/>
      <c r="I65" s="117"/>
      <c r="J65" s="117"/>
      <c r="K65" s="117"/>
      <c r="L65" s="117"/>
      <c r="M65" s="117"/>
      <c r="N65" s="117"/>
      <c r="O65" s="117"/>
      <c r="P65" s="117"/>
      <c r="Q65" s="117"/>
      <c r="S65" s="8">
        <f t="shared" si="6"/>
        <v>45</v>
      </c>
      <c r="U65" s="122">
        <f t="shared" si="8"/>
        <v>43045</v>
      </c>
      <c r="V65" s="79"/>
      <c r="W65" s="122">
        <f t="shared" si="42"/>
        <v>43046</v>
      </c>
      <c r="X65" s="79"/>
      <c r="Y65" s="122">
        <f t="shared" si="43"/>
        <v>43047</v>
      </c>
      <c r="Z65" s="79"/>
      <c r="AA65" s="122">
        <f t="shared" si="44"/>
        <v>43048</v>
      </c>
      <c r="AB65" s="79"/>
      <c r="AC65" s="122">
        <f t="shared" si="45"/>
        <v>43049</v>
      </c>
      <c r="AD65" s="79"/>
      <c r="AE65" s="122">
        <f t="shared" si="46"/>
        <v>43050</v>
      </c>
      <c r="AF65" s="79"/>
      <c r="AG65" s="122">
        <f t="shared" ref="AG65" si="59">AE65+1</f>
        <v>43051</v>
      </c>
      <c r="AH65" s="79"/>
      <c r="AI65" s="118"/>
      <c r="AJ65" s="118"/>
    </row>
    <row r="66" spans="2:36" ht="19.95" customHeight="1" x14ac:dyDescent="0.3">
      <c r="B66" s="117"/>
      <c r="C66" s="117"/>
      <c r="D66" s="117"/>
      <c r="E66" s="117"/>
      <c r="F66" s="117"/>
      <c r="G66" s="117"/>
      <c r="H66" s="117"/>
      <c r="I66" s="117"/>
      <c r="J66" s="117"/>
      <c r="K66" s="117"/>
      <c r="L66" s="117"/>
      <c r="M66" s="117"/>
      <c r="N66" s="117"/>
      <c r="O66" s="117"/>
      <c r="P66" s="117"/>
      <c r="Q66" s="117"/>
      <c r="S66" s="8">
        <f t="shared" si="6"/>
        <v>46</v>
      </c>
      <c r="U66" s="122">
        <f t="shared" si="8"/>
        <v>43052</v>
      </c>
      <c r="V66" s="79"/>
      <c r="W66" s="122">
        <f t="shared" si="42"/>
        <v>43053</v>
      </c>
      <c r="X66" s="79"/>
      <c r="Y66" s="122">
        <f t="shared" si="43"/>
        <v>43054</v>
      </c>
      <c r="Z66" s="79"/>
      <c r="AA66" s="122">
        <f t="shared" si="44"/>
        <v>43055</v>
      </c>
      <c r="AB66" s="79"/>
      <c r="AC66" s="122">
        <f t="shared" si="45"/>
        <v>43056</v>
      </c>
      <c r="AD66" s="79"/>
      <c r="AE66" s="122">
        <f t="shared" si="46"/>
        <v>43057</v>
      </c>
      <c r="AF66" s="79"/>
      <c r="AG66" s="122">
        <f t="shared" ref="AG66" si="60">AE66+1</f>
        <v>43058</v>
      </c>
      <c r="AH66" s="79"/>
      <c r="AI66" s="118"/>
      <c r="AJ66" s="118"/>
    </row>
    <row r="67" spans="2:36" ht="19.95" customHeight="1" x14ac:dyDescent="0.3">
      <c r="B67" s="117"/>
      <c r="C67" s="117"/>
      <c r="D67" s="117"/>
      <c r="E67" s="117"/>
      <c r="F67" s="117"/>
      <c r="G67" s="117"/>
      <c r="H67" s="117"/>
      <c r="I67" s="117"/>
      <c r="J67" s="117"/>
      <c r="K67" s="117"/>
      <c r="L67" s="117"/>
      <c r="M67" s="117"/>
      <c r="N67" s="117"/>
      <c r="O67" s="117"/>
      <c r="P67" s="117"/>
      <c r="Q67" s="117"/>
      <c r="S67" s="8">
        <f t="shared" si="6"/>
        <v>47</v>
      </c>
      <c r="U67" s="122">
        <f>AG66+1</f>
        <v>43059</v>
      </c>
      <c r="V67" s="79"/>
      <c r="W67" s="122">
        <f t="shared" si="42"/>
        <v>43060</v>
      </c>
      <c r="X67" s="79"/>
      <c r="Y67" s="122">
        <f t="shared" si="43"/>
        <v>43061</v>
      </c>
      <c r="Z67" s="79"/>
      <c r="AA67" s="122">
        <f t="shared" si="44"/>
        <v>43062</v>
      </c>
      <c r="AB67" s="79"/>
      <c r="AC67" s="122">
        <f t="shared" si="45"/>
        <v>43063</v>
      </c>
      <c r="AD67" s="79"/>
      <c r="AE67" s="122">
        <f t="shared" si="46"/>
        <v>43064</v>
      </c>
      <c r="AF67" s="79"/>
      <c r="AG67" s="122">
        <f t="shared" ref="AG67" si="61">AE67+1</f>
        <v>43065</v>
      </c>
      <c r="AH67" s="79"/>
      <c r="AI67" s="118"/>
      <c r="AJ67" s="118"/>
    </row>
    <row r="68" spans="2:36" ht="19.95" customHeight="1" x14ac:dyDescent="0.3">
      <c r="B68" s="117"/>
      <c r="C68" s="117"/>
      <c r="D68" s="117"/>
      <c r="E68" s="117"/>
      <c r="F68" s="117"/>
      <c r="G68" s="117"/>
      <c r="H68" s="117"/>
      <c r="I68" s="117"/>
      <c r="J68" s="117"/>
      <c r="K68" s="117"/>
      <c r="L68" s="117"/>
      <c r="M68" s="117"/>
      <c r="N68" s="117"/>
      <c r="O68" s="117"/>
      <c r="P68" s="117"/>
      <c r="Q68" s="117"/>
      <c r="S68" s="8">
        <f t="shared" si="6"/>
        <v>48</v>
      </c>
      <c r="U68" s="122">
        <f t="shared" ref="U68:U72" si="62">AG67+1</f>
        <v>43066</v>
      </c>
      <c r="V68" s="79"/>
      <c r="W68" s="122">
        <f t="shared" si="42"/>
        <v>43067</v>
      </c>
      <c r="X68" s="79"/>
      <c r="Y68" s="122">
        <f t="shared" si="43"/>
        <v>43068</v>
      </c>
      <c r="Z68" s="79"/>
      <c r="AA68" s="122">
        <f t="shared" si="44"/>
        <v>43069</v>
      </c>
      <c r="AB68" s="79"/>
      <c r="AC68" s="122">
        <f t="shared" si="45"/>
        <v>43070</v>
      </c>
      <c r="AD68" s="79"/>
      <c r="AE68" s="122">
        <f t="shared" si="46"/>
        <v>43071</v>
      </c>
      <c r="AF68" s="79"/>
      <c r="AG68" s="122">
        <f t="shared" ref="AG68" si="63">AE68+1</f>
        <v>43072</v>
      </c>
      <c r="AH68" s="79"/>
      <c r="AI68" s="118"/>
      <c r="AJ68" s="118"/>
    </row>
    <row r="69" spans="2:36" ht="19.95" customHeight="1" x14ac:dyDescent="0.3">
      <c r="B69" s="117"/>
      <c r="C69" s="117"/>
      <c r="D69" s="117"/>
      <c r="E69" s="117"/>
      <c r="F69" s="117"/>
      <c r="G69" s="117"/>
      <c r="H69" s="117"/>
      <c r="I69" s="117"/>
      <c r="J69" s="117"/>
      <c r="K69" s="117"/>
      <c r="L69" s="117"/>
      <c r="M69" s="117"/>
      <c r="N69" s="117"/>
      <c r="O69" s="117"/>
      <c r="P69" s="117"/>
      <c r="Q69" s="117"/>
      <c r="S69" s="8">
        <f t="shared" si="6"/>
        <v>49</v>
      </c>
      <c r="U69" s="122">
        <f t="shared" si="62"/>
        <v>43073</v>
      </c>
      <c r="V69" s="79"/>
      <c r="W69" s="122">
        <f t="shared" si="42"/>
        <v>43074</v>
      </c>
      <c r="X69" s="79"/>
      <c r="Y69" s="122">
        <f t="shared" si="43"/>
        <v>43075</v>
      </c>
      <c r="Z69" s="79"/>
      <c r="AA69" s="122">
        <f t="shared" si="44"/>
        <v>43076</v>
      </c>
      <c r="AB69" s="79"/>
      <c r="AC69" s="122">
        <f t="shared" si="45"/>
        <v>43077</v>
      </c>
      <c r="AD69" s="79"/>
      <c r="AE69" s="122">
        <f t="shared" si="46"/>
        <v>43078</v>
      </c>
      <c r="AF69" s="79"/>
      <c r="AG69" s="122">
        <f t="shared" ref="AG69" si="64">AE69+1</f>
        <v>43079</v>
      </c>
      <c r="AH69" s="79"/>
      <c r="AI69" s="118"/>
      <c r="AJ69" s="118"/>
    </row>
    <row r="70" spans="2:36" ht="19.95" customHeight="1" x14ac:dyDescent="0.3">
      <c r="B70" s="117"/>
      <c r="C70" s="117"/>
      <c r="D70" s="117"/>
      <c r="E70" s="117"/>
      <c r="F70" s="117"/>
      <c r="G70" s="117"/>
      <c r="H70" s="117"/>
      <c r="I70" s="117"/>
      <c r="J70" s="117"/>
      <c r="K70" s="117"/>
      <c r="L70" s="117"/>
      <c r="M70" s="117"/>
      <c r="N70" s="117"/>
      <c r="O70" s="117"/>
      <c r="P70" s="117"/>
      <c r="Q70" s="117"/>
      <c r="S70" s="8">
        <f t="shared" si="6"/>
        <v>50</v>
      </c>
      <c r="U70" s="122">
        <f t="shared" si="62"/>
        <v>43080</v>
      </c>
      <c r="V70" s="79"/>
      <c r="W70" s="122">
        <f t="shared" si="42"/>
        <v>43081</v>
      </c>
      <c r="X70" s="79"/>
      <c r="Y70" s="122">
        <f t="shared" si="43"/>
        <v>43082</v>
      </c>
      <c r="Z70" s="79"/>
      <c r="AA70" s="122">
        <f t="shared" si="44"/>
        <v>43083</v>
      </c>
      <c r="AB70" s="79"/>
      <c r="AC70" s="122">
        <f t="shared" si="45"/>
        <v>43084</v>
      </c>
      <c r="AD70" s="79"/>
      <c r="AE70" s="122">
        <f t="shared" si="46"/>
        <v>43085</v>
      </c>
      <c r="AF70" s="79"/>
      <c r="AG70" s="122">
        <f t="shared" ref="AG70" si="65">AE70+1</f>
        <v>43086</v>
      </c>
      <c r="AH70" s="79"/>
      <c r="AI70" s="118"/>
      <c r="AJ70" s="118"/>
    </row>
    <row r="71" spans="2:36" ht="19.95" customHeight="1" x14ac:dyDescent="0.3">
      <c r="B71" s="117"/>
      <c r="C71" s="117"/>
      <c r="D71" s="117"/>
      <c r="E71" s="117"/>
      <c r="F71" s="117"/>
      <c r="G71" s="117"/>
      <c r="H71" s="117"/>
      <c r="I71" s="117"/>
      <c r="J71" s="117"/>
      <c r="K71" s="117"/>
      <c r="L71" s="117"/>
      <c r="M71" s="117"/>
      <c r="N71" s="117"/>
      <c r="O71" s="117"/>
      <c r="P71" s="117"/>
      <c r="Q71" s="117"/>
      <c r="S71" s="8">
        <f t="shared" si="6"/>
        <v>51</v>
      </c>
      <c r="U71" s="122">
        <f t="shared" si="62"/>
        <v>43087</v>
      </c>
      <c r="V71" s="79"/>
      <c r="W71" s="122">
        <f t="shared" si="42"/>
        <v>43088</v>
      </c>
      <c r="X71" s="79"/>
      <c r="Y71" s="122">
        <f t="shared" si="43"/>
        <v>43089</v>
      </c>
      <c r="Z71" s="79"/>
      <c r="AA71" s="122">
        <f t="shared" si="44"/>
        <v>43090</v>
      </c>
      <c r="AB71" s="79"/>
      <c r="AC71" s="122">
        <f t="shared" si="45"/>
        <v>43091</v>
      </c>
      <c r="AD71" s="79"/>
      <c r="AE71" s="122">
        <f t="shared" si="46"/>
        <v>43092</v>
      </c>
      <c r="AF71" s="79"/>
      <c r="AG71" s="122">
        <f t="shared" ref="AG71" si="66">AE71+1</f>
        <v>43093</v>
      </c>
      <c r="AH71" s="79"/>
      <c r="AI71" s="118"/>
      <c r="AJ71" s="118"/>
    </row>
    <row r="72" spans="2:36" ht="19.95" customHeight="1" x14ac:dyDescent="0.3">
      <c r="B72" s="117"/>
      <c r="C72" s="117"/>
      <c r="D72" s="117"/>
      <c r="E72" s="117"/>
      <c r="F72" s="117"/>
      <c r="G72" s="117"/>
      <c r="H72" s="117"/>
      <c r="I72" s="117"/>
      <c r="J72" s="117"/>
      <c r="K72" s="117"/>
      <c r="L72" s="117"/>
      <c r="M72" s="117"/>
      <c r="N72" s="117"/>
      <c r="O72" s="117"/>
      <c r="P72" s="117"/>
      <c r="Q72" s="117"/>
      <c r="S72" s="8">
        <f t="shared" si="6"/>
        <v>52</v>
      </c>
      <c r="U72" s="78">
        <f t="shared" si="62"/>
        <v>43094</v>
      </c>
      <c r="V72" s="79" t="s">
        <v>47</v>
      </c>
      <c r="W72" s="78">
        <f t="shared" si="42"/>
        <v>43095</v>
      </c>
      <c r="X72" s="79" t="s">
        <v>47</v>
      </c>
      <c r="Y72" s="78">
        <f t="shared" si="43"/>
        <v>43096</v>
      </c>
      <c r="Z72" s="79"/>
      <c r="AA72" s="78">
        <f t="shared" si="44"/>
        <v>43097</v>
      </c>
      <c r="AB72" s="79"/>
      <c r="AC72" s="78">
        <f t="shared" si="45"/>
        <v>43098</v>
      </c>
      <c r="AD72" s="79"/>
      <c r="AE72" s="78">
        <f t="shared" si="46"/>
        <v>43099</v>
      </c>
      <c r="AF72" s="79"/>
      <c r="AG72" s="78">
        <f t="shared" ref="AG72" si="67">AE72+1</f>
        <v>43100</v>
      </c>
      <c r="AH72" s="79"/>
      <c r="AI72" s="118" t="s">
        <v>84</v>
      </c>
      <c r="AJ72" s="118"/>
    </row>
    <row r="73" spans="2:36" ht="19.95" customHeight="1" x14ac:dyDescent="0.3">
      <c r="B73" s="117"/>
      <c r="C73" s="117"/>
      <c r="D73" s="117"/>
      <c r="E73" s="117"/>
      <c r="F73" s="117"/>
      <c r="G73" s="117"/>
      <c r="H73" s="117"/>
      <c r="I73" s="117"/>
      <c r="J73" s="117"/>
      <c r="K73" s="117"/>
      <c r="L73" s="117"/>
      <c r="M73" s="117"/>
      <c r="N73" s="117"/>
      <c r="O73" s="117"/>
      <c r="P73" s="117"/>
      <c r="Q73" s="117"/>
      <c r="S73" s="8">
        <f t="shared" si="6"/>
        <v>53</v>
      </c>
      <c r="U73" s="78"/>
      <c r="V73" s="79"/>
      <c r="W73" s="78"/>
      <c r="X73" s="79"/>
      <c r="Y73" s="78"/>
      <c r="Z73" s="79"/>
      <c r="AA73" s="78"/>
      <c r="AB73" s="79"/>
      <c r="AC73" s="78"/>
      <c r="AD73" s="79"/>
      <c r="AE73" s="78"/>
      <c r="AF73" s="79"/>
      <c r="AG73" s="78"/>
      <c r="AH73" s="79"/>
      <c r="AI73" s="118"/>
      <c r="AJ73" s="118"/>
    </row>
    <row r="74" spans="2:36" x14ac:dyDescent="0.3">
      <c r="B74" s="3"/>
      <c r="C74" s="4"/>
      <c r="D74" s="5"/>
      <c r="E74" s="6"/>
    </row>
    <row r="75" spans="2:36" x14ac:dyDescent="0.3">
      <c r="B75" s="3"/>
      <c r="C75" s="4"/>
      <c r="D75" s="5"/>
      <c r="E75" s="6"/>
    </row>
    <row r="76" spans="2:36" x14ac:dyDescent="0.3">
      <c r="B76" s="3"/>
      <c r="C76" s="4"/>
      <c r="D76" s="5"/>
      <c r="E76" s="6"/>
    </row>
    <row r="77" spans="2:36" x14ac:dyDescent="0.3">
      <c r="B77" s="3"/>
      <c r="C77" s="4"/>
      <c r="D77" s="5"/>
      <c r="E77" s="6"/>
    </row>
    <row r="78" spans="2:36" x14ac:dyDescent="0.3">
      <c r="B78" s="3"/>
      <c r="C78" s="4"/>
      <c r="D78" s="5"/>
      <c r="E78" s="6"/>
    </row>
    <row r="79" spans="2:36" x14ac:dyDescent="0.3">
      <c r="B79" s="3"/>
      <c r="C79" s="4"/>
      <c r="D79" s="5"/>
      <c r="E79" s="6"/>
    </row>
    <row r="80" spans="2:36" x14ac:dyDescent="0.3">
      <c r="B80" s="3"/>
      <c r="C80" s="4"/>
      <c r="D80" s="5"/>
      <c r="E80" s="6"/>
    </row>
    <row r="81" spans="2:5" x14ac:dyDescent="0.3">
      <c r="B81" s="3"/>
      <c r="C81" s="4"/>
      <c r="D81" s="5"/>
      <c r="E81" s="6"/>
    </row>
    <row r="82" spans="2:5" x14ac:dyDescent="0.3">
      <c r="B82" s="3"/>
      <c r="C82" s="4"/>
      <c r="D82" s="5"/>
      <c r="E82" s="6"/>
    </row>
    <row r="83" spans="2:5" x14ac:dyDescent="0.3">
      <c r="B83" s="3"/>
      <c r="C83" s="4"/>
      <c r="D83" s="5"/>
      <c r="E83" s="6"/>
    </row>
    <row r="84" spans="2:5" x14ac:dyDescent="0.3">
      <c r="B84" s="3"/>
      <c r="C84" s="4"/>
      <c r="D84" s="5"/>
      <c r="E84" s="6"/>
    </row>
    <row r="85" spans="2:5" x14ac:dyDescent="0.3">
      <c r="B85" s="3"/>
      <c r="C85" s="4"/>
      <c r="D85" s="5"/>
      <c r="E85" s="6"/>
    </row>
    <row r="86" spans="2:5" x14ac:dyDescent="0.3">
      <c r="B86" s="3"/>
      <c r="C86" s="4"/>
      <c r="D86" s="5"/>
      <c r="E86" s="6"/>
    </row>
    <row r="87" spans="2:5" x14ac:dyDescent="0.3">
      <c r="B87" s="3"/>
      <c r="C87" s="4"/>
      <c r="D87" s="5"/>
      <c r="E87" s="6"/>
    </row>
    <row r="88" spans="2:5" x14ac:dyDescent="0.3">
      <c r="B88" s="3"/>
      <c r="C88" s="4"/>
      <c r="D88" s="5"/>
      <c r="E88" s="6"/>
    </row>
    <row r="89" spans="2:5" x14ac:dyDescent="0.3">
      <c r="B89" s="3"/>
      <c r="C89" s="4"/>
      <c r="D89" s="5"/>
      <c r="E89" s="6"/>
    </row>
    <row r="90" spans="2:5" x14ac:dyDescent="0.3">
      <c r="B90" s="3"/>
      <c r="C90" s="4"/>
      <c r="D90" s="5"/>
      <c r="E90" s="6"/>
    </row>
    <row r="91" spans="2:5" x14ac:dyDescent="0.3">
      <c r="B91" s="3"/>
      <c r="C91" s="4"/>
      <c r="D91" s="5"/>
      <c r="E91" s="6"/>
    </row>
    <row r="92" spans="2:5" x14ac:dyDescent="0.3">
      <c r="B92" s="3"/>
      <c r="C92" s="4"/>
      <c r="D92" s="5"/>
      <c r="E92" s="6"/>
    </row>
    <row r="93" spans="2:5" x14ac:dyDescent="0.3">
      <c r="B93" s="3"/>
      <c r="C93" s="4"/>
      <c r="D93" s="5"/>
      <c r="E93" s="6"/>
    </row>
    <row r="94" spans="2:5" x14ac:dyDescent="0.3">
      <c r="B94" s="3"/>
      <c r="C94" s="4"/>
      <c r="D94" s="5"/>
      <c r="E94" s="6"/>
    </row>
    <row r="95" spans="2:5" x14ac:dyDescent="0.3">
      <c r="B95" s="3"/>
      <c r="C95" s="4"/>
      <c r="D95" s="5"/>
      <c r="E95" s="6"/>
    </row>
    <row r="96" spans="2:5" x14ac:dyDescent="0.3">
      <c r="B96" s="3"/>
      <c r="C96" s="4"/>
      <c r="D96" s="5"/>
      <c r="E96" s="6"/>
    </row>
    <row r="97" spans="2:33" x14ac:dyDescent="0.3">
      <c r="B97" s="3"/>
      <c r="C97" s="4"/>
      <c r="D97" s="5"/>
      <c r="E97" s="6"/>
    </row>
    <row r="98" spans="2:33" x14ac:dyDescent="0.3">
      <c r="B98" s="3"/>
      <c r="C98" s="4"/>
      <c r="D98" s="5"/>
      <c r="E98" s="6"/>
    </row>
    <row r="99" spans="2:33" x14ac:dyDescent="0.3">
      <c r="B99" s="3"/>
      <c r="C99" s="4"/>
      <c r="D99" s="5"/>
      <c r="E99" s="6"/>
    </row>
    <row r="100" spans="2:33" x14ac:dyDescent="0.3">
      <c r="B100" s="3"/>
      <c r="C100" s="4"/>
      <c r="D100" s="5"/>
      <c r="E100" s="6"/>
    </row>
    <row r="101" spans="2:33" x14ac:dyDescent="0.3">
      <c r="B101" s="3"/>
      <c r="C101" s="4"/>
      <c r="D101" s="5"/>
      <c r="E101" s="6"/>
    </row>
    <row r="102" spans="2:33" x14ac:dyDescent="0.3">
      <c r="B102" s="3"/>
      <c r="C102" s="4"/>
      <c r="D102" s="5"/>
      <c r="E102" s="6"/>
    </row>
    <row r="103" spans="2:33" x14ac:dyDescent="0.3">
      <c r="B103" s="3"/>
      <c r="C103" s="4"/>
      <c r="D103" s="5"/>
      <c r="E103" s="6"/>
    </row>
    <row r="104" spans="2:33" x14ac:dyDescent="0.3">
      <c r="B104" s="3"/>
      <c r="C104" s="4"/>
      <c r="D104" s="5"/>
      <c r="E104" s="6"/>
    </row>
    <row r="105" spans="2:33" x14ac:dyDescent="0.3">
      <c r="B105" s="3"/>
      <c r="C105" s="4"/>
      <c r="D105" s="5"/>
      <c r="E105" s="6"/>
    </row>
    <row r="106" spans="2:33" x14ac:dyDescent="0.3">
      <c r="B106" s="3"/>
      <c r="C106" s="4"/>
      <c r="D106" s="5"/>
      <c r="E106" s="6"/>
    </row>
    <row r="107" spans="2:33" x14ac:dyDescent="0.3">
      <c r="B107" s="3"/>
      <c r="C107" s="4"/>
      <c r="D107" s="5"/>
      <c r="E107" s="6"/>
      <c r="U107" s="13"/>
      <c r="V107" s="13"/>
      <c r="W107" s="13"/>
      <c r="X107" s="13"/>
      <c r="Y107" s="13"/>
      <c r="Z107" s="13"/>
      <c r="AA107" s="13"/>
      <c r="AB107" s="13"/>
      <c r="AC107" s="13"/>
      <c r="AD107" s="13"/>
      <c r="AE107" s="13"/>
      <c r="AF107" s="13"/>
      <c r="AG107" s="13"/>
    </row>
    <row r="108" spans="2:33" x14ac:dyDescent="0.3">
      <c r="B108" s="3"/>
      <c r="C108" s="4"/>
      <c r="D108" s="5"/>
      <c r="E108" s="6"/>
    </row>
    <row r="109" spans="2:33" x14ac:dyDescent="0.3">
      <c r="B109" s="3"/>
      <c r="C109" s="4"/>
      <c r="D109" s="5"/>
      <c r="E109" s="6"/>
    </row>
  </sheetData>
  <mergeCells count="92">
    <mergeCell ref="G43:P43"/>
    <mergeCell ref="G44:P44"/>
    <mergeCell ref="AI69:AJ69"/>
    <mergeCell ref="AI70:AJ70"/>
    <mergeCell ref="AI71:AJ71"/>
    <mergeCell ref="AI72:AJ72"/>
    <mergeCell ref="AI73:AJ73"/>
    <mergeCell ref="AI64:AJ64"/>
    <mergeCell ref="AI65:AJ65"/>
    <mergeCell ref="AI66:AJ66"/>
    <mergeCell ref="AI67:AJ67"/>
    <mergeCell ref="AI68:AJ68"/>
    <mergeCell ref="AI59:AJ59"/>
    <mergeCell ref="AI60:AJ60"/>
    <mergeCell ref="AI61:AJ61"/>
    <mergeCell ref="AI62:AJ62"/>
    <mergeCell ref="AI63:AJ63"/>
    <mergeCell ref="AI54:AJ54"/>
    <mergeCell ref="AI55:AJ55"/>
    <mergeCell ref="AI56:AJ56"/>
    <mergeCell ref="AI57:AJ57"/>
    <mergeCell ref="AI58:AJ58"/>
    <mergeCell ref="AI49:AJ49"/>
    <mergeCell ref="AI50:AJ50"/>
    <mergeCell ref="AI51:AJ51"/>
    <mergeCell ref="AI52:AJ52"/>
    <mergeCell ref="AI53:AJ53"/>
    <mergeCell ref="AI44:AJ44"/>
    <mergeCell ref="AI45:AJ45"/>
    <mergeCell ref="AI46:AJ46"/>
    <mergeCell ref="AI47:AJ47"/>
    <mergeCell ref="AI48:AJ48"/>
    <mergeCell ref="AI39:AJ39"/>
    <mergeCell ref="AI40:AJ40"/>
    <mergeCell ref="AI41:AJ41"/>
    <mergeCell ref="AI42:AJ42"/>
    <mergeCell ref="AI43:AJ43"/>
    <mergeCell ref="AI34:AJ34"/>
    <mergeCell ref="AI35:AJ35"/>
    <mergeCell ref="AI36:AJ36"/>
    <mergeCell ref="AI37:AJ37"/>
    <mergeCell ref="AI38:AJ38"/>
    <mergeCell ref="P20:P21"/>
    <mergeCell ref="B54:Q73"/>
    <mergeCell ref="AI20:AJ20"/>
    <mergeCell ref="AI21:AJ21"/>
    <mergeCell ref="AI22:AJ22"/>
    <mergeCell ref="AI23:AJ23"/>
    <mergeCell ref="AI24:AJ24"/>
    <mergeCell ref="AI25:AJ25"/>
    <mergeCell ref="AI26:AJ26"/>
    <mergeCell ref="AI27:AJ27"/>
    <mergeCell ref="AI28:AJ28"/>
    <mergeCell ref="AI29:AJ29"/>
    <mergeCell ref="AI30:AJ30"/>
    <mergeCell ref="AI31:AJ31"/>
    <mergeCell ref="AI32:AJ32"/>
    <mergeCell ref="AI33:AJ33"/>
    <mergeCell ref="B20:B21"/>
    <mergeCell ref="C20:E20"/>
    <mergeCell ref="F20:F21"/>
    <mergeCell ref="O20:O21"/>
    <mergeCell ref="G20:N20"/>
    <mergeCell ref="B33:F33"/>
    <mergeCell ref="B37:C37"/>
    <mergeCell ref="B38:C38"/>
    <mergeCell ref="B36:C36"/>
    <mergeCell ref="G41:P41"/>
    <mergeCell ref="B39:C39"/>
    <mergeCell ref="B40:C40"/>
    <mergeCell ref="B41:C41"/>
    <mergeCell ref="G36:P36"/>
    <mergeCell ref="G37:P37"/>
    <mergeCell ref="G38:P38"/>
    <mergeCell ref="G39:P39"/>
    <mergeCell ref="G40:P40"/>
    <mergeCell ref="G50:P50"/>
    <mergeCell ref="B50:C50"/>
    <mergeCell ref="B42:C42"/>
    <mergeCell ref="B43:C43"/>
    <mergeCell ref="B44:C44"/>
    <mergeCell ref="B45:C45"/>
    <mergeCell ref="B46:C46"/>
    <mergeCell ref="B47:C47"/>
    <mergeCell ref="B48:C48"/>
    <mergeCell ref="B49:C49"/>
    <mergeCell ref="G45:P45"/>
    <mergeCell ref="G46:P46"/>
    <mergeCell ref="G47:P47"/>
    <mergeCell ref="G48:P48"/>
    <mergeCell ref="G49:P49"/>
    <mergeCell ref="G42:P42"/>
  </mergeCells>
  <conditionalFormatting sqref="B22:B32">
    <cfRule type="containsText" dxfId="21" priority="57" operator="containsText" text="M">
      <formula>NOT(ISERROR(SEARCH("M",B22)))</formula>
    </cfRule>
    <cfRule type="containsText" dxfId="20" priority="58" operator="containsText" text="T">
      <formula>NOT(ISERROR(SEARCH("T",B22)))</formula>
    </cfRule>
    <cfRule type="containsText" dxfId="19" priority="59" operator="containsText" text="N">
      <formula>NOT(ISERROR(SEARCH("N",B22)))</formula>
    </cfRule>
    <cfRule type="containsText" dxfId="18" priority="60" operator="containsText" text="S">
      <formula>NOT(ISERROR(SEARCH("S",B22)))</formula>
    </cfRule>
    <cfRule type="containsText" dxfId="17" priority="61" operator="containsText" text="F">
      <formula>NOT(ISERROR(SEARCH("F",B22)))</formula>
    </cfRule>
  </conditionalFormatting>
  <conditionalFormatting sqref="F22:F32">
    <cfRule type="cellIs" dxfId="16" priority="41" operator="equal">
      <formula>0</formula>
    </cfRule>
  </conditionalFormatting>
  <conditionalFormatting sqref="B17">
    <cfRule type="cellIs" dxfId="15" priority="34" operator="equal">
      <formula>0</formula>
    </cfRule>
  </conditionalFormatting>
  <conditionalFormatting sqref="V20:V73">
    <cfRule type="cellIs" dxfId="14" priority="32" operator="equal">
      <formula>"x"</formula>
    </cfRule>
  </conditionalFormatting>
  <conditionalFormatting sqref="Y16">
    <cfRule type="cellIs" dxfId="13" priority="11" operator="equal">
      <formula>"x"</formula>
    </cfRule>
  </conditionalFormatting>
  <conditionalFormatting sqref="X20:X73">
    <cfRule type="cellIs" dxfId="12" priority="6" operator="equal">
      <formula>"x"</formula>
    </cfRule>
  </conditionalFormatting>
  <conditionalFormatting sqref="Z20:Z73">
    <cfRule type="cellIs" dxfId="11" priority="25" operator="equal">
      <formula>"x"</formula>
    </cfRule>
  </conditionalFormatting>
  <conditionalFormatting sqref="AG16">
    <cfRule type="cellIs" dxfId="10" priority="7" operator="equal">
      <formula>"x"</formula>
    </cfRule>
  </conditionalFormatting>
  <conditionalFormatting sqref="AH20:AH73">
    <cfRule type="cellIs" dxfId="9" priority="2" operator="equal">
      <formula>"x"</formula>
    </cfRule>
  </conditionalFormatting>
  <conditionalFormatting sqref="U16">
    <cfRule type="cellIs" dxfId="8" priority="19" operator="equal">
      <formula>"x"</formula>
    </cfRule>
  </conditionalFormatting>
  <conditionalFormatting sqref="W16">
    <cfRule type="cellIs" dxfId="7" priority="12" operator="equal">
      <formula>"x"</formula>
    </cfRule>
  </conditionalFormatting>
  <conditionalFormatting sqref="AA16">
    <cfRule type="cellIs" dxfId="6" priority="10" operator="equal">
      <formula>"x"</formula>
    </cfRule>
  </conditionalFormatting>
  <conditionalFormatting sqref="AC16">
    <cfRule type="cellIs" dxfId="5" priority="9" operator="equal">
      <formula>"x"</formula>
    </cfRule>
  </conditionalFormatting>
  <conditionalFormatting sqref="AE16">
    <cfRule type="cellIs" dxfId="4" priority="8" operator="equal">
      <formula>"x"</formula>
    </cfRule>
  </conditionalFormatting>
  <conditionalFormatting sqref="AB20:AB73">
    <cfRule type="cellIs" dxfId="3" priority="5" operator="equal">
      <formula>"x"</formula>
    </cfRule>
  </conditionalFormatting>
  <conditionalFormatting sqref="AD20:AD73">
    <cfRule type="cellIs" dxfId="2" priority="4" operator="equal">
      <formula>"x"</formula>
    </cfRule>
  </conditionalFormatting>
  <conditionalFormatting sqref="AF20:AF73">
    <cfRule type="cellIs" dxfId="1" priority="3" operator="equal">
      <formula>"x"</formula>
    </cfRule>
  </conditionalFormatting>
  <conditionalFormatting sqref="O22:P32">
    <cfRule type="cellIs" dxfId="0" priority="1" operator="equal">
      <formula>0</formula>
    </cfRule>
  </conditionalFormatting>
  <hyperlinks>
    <hyperlink ref="J5" r:id="rId1"/>
    <hyperlink ref="J7" r:id="rId2"/>
    <hyperlink ref="J8" r:id="rId3"/>
  </hyperlinks>
  <pageMargins left="0.7" right="0.7" top="0.78740157499999996" bottom="0.78740157499999996" header="0.3" footer="0.3"/>
  <pageSetup paperSize="9" orientation="portrait" r:id="rId4"/>
  <drawing r:id="rId5"/>
  <legacy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Besetzungsplan-Personalbedarf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Gottfried Müller</dc:creator>
  <cp:lastModifiedBy>Gottfried Müller</cp:lastModifiedBy>
  <dcterms:created xsi:type="dcterms:W3CDTF">2017-06-20T06:32:08Z</dcterms:created>
  <dcterms:modified xsi:type="dcterms:W3CDTF">2017-06-22T08:05:52Z</dcterms:modified>
</cp:coreProperties>
</file>